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Immobilization Review/Excel Sortiert/Suppl. Fig1/"/>
    </mc:Choice>
  </mc:AlternateContent>
  <xr:revisionPtr revIDLastSave="0" documentId="13_ncr:1_{8EB64AB8-842C-1C47-9BB3-6E8A339D0C17}" xr6:coauthVersionLast="47" xr6:coauthVersionMax="47" xr10:uidLastSave="{00000000-0000-0000-0000-000000000000}"/>
  <bookViews>
    <workbookView xWindow="14200" yWindow="4300" windowWidth="37000" windowHeight="22980" activeTab="8" xr2:uid="{F545AD27-B762-0649-A385-BCAFBFE35D5D}"/>
  </bookViews>
  <sheets>
    <sheet name="Control_unimmobilized" sheetId="2" r:id="rId1"/>
    <sheet name="Epoxy_EpoxyButyl" sheetId="3" r:id="rId2"/>
    <sheet name="DVB_Amino" sheetId="5" r:id="rId3"/>
    <sheet name="Polystyrene_Octadecyl" sheetId="4" r:id="rId4"/>
    <sheet name="VCPO_binding efficiency" sheetId="1" r:id="rId5"/>
    <sheet name="VCPO_EziG_gunimmobilized" sheetId="6" r:id="rId6"/>
    <sheet name="VCPO_EziG1+2" sheetId="7" r:id="rId7"/>
    <sheet name="VCPO_EziG3" sheetId="8" r:id="rId8"/>
    <sheet name="VCPO_EziG" sheetId="9" r:id="rId9"/>
  </sheets>
  <externalReferences>
    <externalReference r:id="rId10"/>
  </externalReferences>
  <definedNames>
    <definedName name="MethodPointer1" localSheetId="8">1587267472</definedName>
    <definedName name="MethodPointer1" localSheetId="5">1587267472</definedName>
    <definedName name="MethodPointer1" localSheetId="6">1587267472</definedName>
    <definedName name="MethodPointer1" localSheetId="7">1587267472</definedName>
    <definedName name="MethodPointer1">-1722459968</definedName>
    <definedName name="MethodPointer2" localSheetId="8">541</definedName>
    <definedName name="MethodPointer2" localSheetId="5">541</definedName>
    <definedName name="MethodPointer2" localSheetId="6">541</definedName>
    <definedName name="MethodPointer2" localSheetId="7">541</definedName>
    <definedName name="MethodPointer2">558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9" l="1"/>
  <c r="D3" i="9" s="1"/>
  <c r="C12" i="9" s="1"/>
  <c r="D12" i="9" s="1"/>
  <c r="C4" i="9"/>
  <c r="D4" i="9"/>
  <c r="C13" i="9" s="1"/>
  <c r="D13" i="9" s="1"/>
  <c r="O4" i="9"/>
  <c r="C5" i="9"/>
  <c r="D5" i="9"/>
  <c r="C14" i="9" s="1"/>
  <c r="D14" i="9" s="1"/>
  <c r="O5" i="9"/>
  <c r="B27" i="8"/>
  <c r="B28" i="8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2" i="8" s="1"/>
  <c r="B43" i="8" s="1"/>
  <c r="B44" i="8" s="1"/>
  <c r="B45" i="8" s="1"/>
  <c r="B46" i="8" s="1"/>
  <c r="B47" i="8" s="1"/>
  <c r="B48" i="8" s="1"/>
  <c r="B49" i="8" s="1"/>
  <c r="B50" i="8" s="1"/>
  <c r="B51" i="8" s="1"/>
  <c r="B52" i="8" s="1"/>
  <c r="B53" i="8" s="1"/>
  <c r="B54" i="8" s="1"/>
  <c r="B55" i="8" s="1"/>
  <c r="B56" i="8" s="1"/>
  <c r="B57" i="8" s="1"/>
  <c r="B58" i="8" s="1"/>
  <c r="B59" i="8" s="1"/>
  <c r="B60" i="8" s="1"/>
  <c r="B61" i="8" s="1"/>
  <c r="B62" i="8" s="1"/>
  <c r="B63" i="8" s="1"/>
  <c r="B64" i="8" s="1"/>
  <c r="B65" i="8" s="1"/>
  <c r="B66" i="8" s="1"/>
  <c r="B67" i="8" s="1"/>
  <c r="B68" i="8" s="1"/>
  <c r="B69" i="8" s="1"/>
  <c r="B70" i="8" s="1"/>
  <c r="B71" i="8" s="1"/>
  <c r="B27" i="7"/>
  <c r="B28" i="7"/>
  <c r="B29" i="7"/>
  <c r="B30" i="7"/>
  <c r="B31" i="7" s="1"/>
  <c r="B27" i="6"/>
  <c r="B28" i="6" s="1"/>
  <c r="B27" i="5"/>
  <c r="B28" i="5" s="1"/>
  <c r="A84" i="4"/>
  <c r="A85" i="4"/>
  <c r="A86" i="4" s="1"/>
  <c r="B27" i="3"/>
  <c r="B28" i="3"/>
  <c r="B29" i="3" s="1"/>
  <c r="B27" i="2"/>
  <c r="B28" i="2"/>
  <c r="AJ23" i="8" l="1"/>
  <c r="AH23" i="8"/>
  <c r="AI23" i="8"/>
  <c r="B32" i="7"/>
  <c r="B33" i="7" s="1"/>
  <c r="B34" i="7" s="1"/>
  <c r="B35" i="7" s="1"/>
  <c r="B36" i="7" s="1"/>
  <c r="B37" i="7" s="1"/>
  <c r="B38" i="7" s="1"/>
  <c r="B39" i="7" s="1"/>
  <c r="B40" i="7" s="1"/>
  <c r="B41" i="7" s="1"/>
  <c r="B42" i="7" s="1"/>
  <c r="B43" i="7" s="1"/>
  <c r="B44" i="7" s="1"/>
  <c r="B45" i="7" s="1"/>
  <c r="B46" i="7" s="1"/>
  <c r="B47" i="7" s="1"/>
  <c r="B48" i="7" s="1"/>
  <c r="B49" i="7" s="1"/>
  <c r="B50" i="7" s="1"/>
  <c r="B51" i="7" s="1"/>
  <c r="B52" i="7" s="1"/>
  <c r="B53" i="7" s="1"/>
  <c r="B54" i="7" s="1"/>
  <c r="B55" i="7" s="1"/>
  <c r="B56" i="7" s="1"/>
  <c r="B57" i="7" s="1"/>
  <c r="B58" i="7" s="1"/>
  <c r="B59" i="7" s="1"/>
  <c r="B60" i="7" s="1"/>
  <c r="B61" i="7" s="1"/>
  <c r="B62" i="7" s="1"/>
  <c r="B63" i="7" s="1"/>
  <c r="B64" i="7" s="1"/>
  <c r="B65" i="7" s="1"/>
  <c r="B66" i="7" s="1"/>
  <c r="B67" i="7" s="1"/>
  <c r="B68" i="7" s="1"/>
  <c r="B69" i="7" s="1"/>
  <c r="B70" i="7" s="1"/>
  <c r="B71" i="7" s="1"/>
  <c r="AC23" i="7"/>
  <c r="AD23" i="7"/>
  <c r="AF23" i="7"/>
  <c r="AB23" i="7"/>
  <c r="AC21" i="7" s="1"/>
  <c r="AC19" i="7" s="1"/>
  <c r="AC18" i="7" s="1"/>
  <c r="AE23" i="7"/>
  <c r="AA23" i="6"/>
  <c r="B29" i="6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  <c r="B55" i="6" s="1"/>
  <c r="B56" i="6" s="1"/>
  <c r="B57" i="6" s="1"/>
  <c r="B58" i="6" s="1"/>
  <c r="B59" i="6" s="1"/>
  <c r="B60" i="6" s="1"/>
  <c r="B61" i="6" s="1"/>
  <c r="B62" i="6" s="1"/>
  <c r="Z23" i="6"/>
  <c r="Y23" i="6"/>
  <c r="X23" i="6"/>
  <c r="V23" i="6"/>
  <c r="W23" i="6"/>
  <c r="B29" i="5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B60" i="5" s="1"/>
  <c r="B61" i="5" s="1"/>
  <c r="B62" i="5" s="1"/>
  <c r="W63" i="5"/>
  <c r="A87" i="4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E120" i="4"/>
  <c r="F120" i="4"/>
  <c r="C120" i="4"/>
  <c r="O63" i="3"/>
  <c r="B30" i="3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J63" i="3"/>
  <c r="K63" i="3"/>
  <c r="L63" i="3"/>
  <c r="B29" i="2"/>
  <c r="AI22" i="8" l="1"/>
  <c r="AI20" i="8" s="1"/>
  <c r="AI19" i="8" s="1"/>
  <c r="AG23" i="7"/>
  <c r="AF21" i="7" s="1"/>
  <c r="AF19" i="7" s="1"/>
  <c r="AF18" i="7" s="1"/>
  <c r="Y21" i="6"/>
  <c r="Y22" i="6"/>
  <c r="V63" i="5"/>
  <c r="Y63" i="5"/>
  <c r="AA63" i="5"/>
  <c r="X63" i="5"/>
  <c r="X64" i="5" s="1"/>
  <c r="Z63" i="5"/>
  <c r="D120" i="4"/>
  <c r="E121" i="4" s="1"/>
  <c r="H120" i="4"/>
  <c r="G120" i="4"/>
  <c r="H121" i="4" s="1"/>
  <c r="L64" i="3"/>
  <c r="M63" i="3"/>
  <c r="O64" i="3" s="1"/>
  <c r="N63" i="3"/>
  <c r="B30" i="2"/>
  <c r="F5" i="1"/>
  <c r="F6" i="1"/>
  <c r="F7" i="1"/>
  <c r="F8" i="1"/>
  <c r="F9" i="1"/>
  <c r="F4" i="1"/>
  <c r="I6" i="1"/>
  <c r="AA64" i="5" l="1"/>
  <c r="D72" i="2"/>
  <c r="B31" i="2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C30" i="1"/>
  <c r="C31" i="1"/>
  <c r="C32" i="1"/>
  <c r="C33" i="1"/>
  <c r="C34" i="1"/>
  <c r="C29" i="1"/>
  <c r="E5" i="1"/>
  <c r="E6" i="1"/>
  <c r="E7" i="1"/>
  <c r="E8" i="1"/>
  <c r="E9" i="1"/>
  <c r="E4" i="1"/>
  <c r="H7" i="1"/>
  <c r="H72" i="2" l="1"/>
  <c r="I72" i="2"/>
  <c r="E72" i="2"/>
  <c r="F73" i="2" s="1"/>
  <c r="G72" i="2"/>
  <c r="F72" i="2"/>
  <c r="B8" i="1"/>
  <c r="B9" i="1"/>
  <c r="C9" i="1" s="1"/>
  <c r="D9" i="1" s="1"/>
  <c r="B7" i="1"/>
  <c r="B6" i="1"/>
  <c r="C6" i="1" s="1"/>
  <c r="D6" i="1" s="1"/>
  <c r="B5" i="1"/>
  <c r="C5" i="1" s="1"/>
  <c r="D5" i="1" s="1"/>
  <c r="B4" i="1"/>
  <c r="B3" i="1"/>
  <c r="C3" i="1" s="1"/>
  <c r="B2" i="1"/>
  <c r="C2" i="1" s="1"/>
  <c r="I73" i="2" l="1"/>
  <c r="C7" i="1"/>
  <c r="D7" i="1" s="1"/>
  <c r="C8" i="1"/>
  <c r="D8" i="1" s="1"/>
  <c r="C4" i="1"/>
  <c r="D4" i="1" s="1"/>
</calcChain>
</file>

<file path=xl/sharedStrings.xml><?xml version="1.0" encoding="utf-8"?>
<sst xmlns="http://schemas.openxmlformats.org/spreadsheetml/2006/main" count="3275" uniqueCount="183">
  <si>
    <t>Amino</t>
  </si>
  <si>
    <t>Octadecyl</t>
  </si>
  <si>
    <t>Epoxy Methacrylate</t>
  </si>
  <si>
    <t>Epoxy Butyl Methacrylate</t>
  </si>
  <si>
    <t>Methacrylate divinylbenzene</t>
  </si>
  <si>
    <t>Actitvity supernatant [%]</t>
  </si>
  <si>
    <t>Binding efficiency [%]</t>
  </si>
  <si>
    <t>mg beads</t>
  </si>
  <si>
    <t>Volume [ml]</t>
  </si>
  <si>
    <t>Conc. [nM]</t>
  </si>
  <si>
    <t>Amount Protein [nmol]</t>
  </si>
  <si>
    <t>Protein/100 mg beads [nmol]</t>
  </si>
  <si>
    <t>actual loading of beads [nmol / 100 mg beads]</t>
  </si>
  <si>
    <t>Polystyrene*</t>
  </si>
  <si>
    <t>Kontrolle old*</t>
  </si>
  <si>
    <t>Kontrolle New</t>
  </si>
  <si>
    <t>Lagtime [582]</t>
  </si>
  <si>
    <t>?????</t>
  </si>
  <si>
    <t>t at Max V [582]</t>
  </si>
  <si>
    <t>R-Squared [582]</t>
  </si>
  <si>
    <t>Max V [582]</t>
  </si>
  <si>
    <t>H</t>
  </si>
  <si>
    <t>G</t>
  </si>
  <si>
    <t>F</t>
  </si>
  <si>
    <t>E</t>
  </si>
  <si>
    <t>D</t>
  </si>
  <si>
    <t>C</t>
  </si>
  <si>
    <t>B</t>
  </si>
  <si>
    <t>A</t>
  </si>
  <si>
    <t>Results</t>
  </si>
  <si>
    <t>H12</t>
  </si>
  <si>
    <t>H11</t>
  </si>
  <si>
    <t>H10</t>
  </si>
  <si>
    <t>H9</t>
  </si>
  <si>
    <t>H8</t>
  </si>
  <si>
    <t>H7</t>
  </si>
  <si>
    <t>H6</t>
  </si>
  <si>
    <t>H5</t>
  </si>
  <si>
    <t>H4</t>
  </si>
  <si>
    <t>H3</t>
  </si>
  <si>
    <t>H2</t>
  </si>
  <si>
    <t>H1</t>
  </si>
  <si>
    <t>G12</t>
  </si>
  <si>
    <t>G11</t>
  </si>
  <si>
    <t>G10</t>
  </si>
  <si>
    <t>G9</t>
  </si>
  <si>
    <t>G8</t>
  </si>
  <si>
    <t>G7</t>
  </si>
  <si>
    <t>G6</t>
  </si>
  <si>
    <t>G5</t>
  </si>
  <si>
    <t>G4</t>
  </si>
  <si>
    <t>G3</t>
  </si>
  <si>
    <t>G2</t>
  </si>
  <si>
    <t>G1</t>
  </si>
  <si>
    <t>F12</t>
  </si>
  <si>
    <t>F11</t>
  </si>
  <si>
    <t>F10</t>
  </si>
  <si>
    <t>F9</t>
  </si>
  <si>
    <t>F8</t>
  </si>
  <si>
    <t>F7</t>
  </si>
  <si>
    <t>F6</t>
  </si>
  <si>
    <t>F5</t>
  </si>
  <si>
    <t>F4</t>
  </si>
  <si>
    <t>F3</t>
  </si>
  <si>
    <t>F2</t>
  </si>
  <si>
    <t>F1</t>
  </si>
  <si>
    <t>E12</t>
  </si>
  <si>
    <t>E11</t>
  </si>
  <si>
    <t>E10</t>
  </si>
  <si>
    <t>E9</t>
  </si>
  <si>
    <t>E8</t>
  </si>
  <si>
    <t>E7</t>
  </si>
  <si>
    <t>E6</t>
  </si>
  <si>
    <t>E5</t>
  </si>
  <si>
    <t>E4</t>
  </si>
  <si>
    <t>E3</t>
  </si>
  <si>
    <t>E2</t>
  </si>
  <si>
    <t>E1</t>
  </si>
  <si>
    <t>D12</t>
  </si>
  <si>
    <t>D11</t>
  </si>
  <si>
    <t>D10</t>
  </si>
  <si>
    <t>D9</t>
  </si>
  <si>
    <t>D8</t>
  </si>
  <si>
    <t>D7</t>
  </si>
  <si>
    <t>D6</t>
  </si>
  <si>
    <t>D5</t>
  </si>
  <si>
    <t>D4</t>
  </si>
  <si>
    <t>D3</t>
  </si>
  <si>
    <t>D2</t>
  </si>
  <si>
    <t>D1</t>
  </si>
  <si>
    <t>C12</t>
  </si>
  <si>
    <t>C11</t>
  </si>
  <si>
    <t>C10</t>
  </si>
  <si>
    <t>C9</t>
  </si>
  <si>
    <t>C8</t>
  </si>
  <si>
    <t>C7</t>
  </si>
  <si>
    <t>C6</t>
  </si>
  <si>
    <t>C5</t>
  </si>
  <si>
    <t>C4</t>
  </si>
  <si>
    <t>C3</t>
  </si>
  <si>
    <t>C2</t>
  </si>
  <si>
    <t>C1</t>
  </si>
  <si>
    <t>B12</t>
  </si>
  <si>
    <t>B11</t>
  </si>
  <si>
    <t>B10</t>
  </si>
  <si>
    <t>B9</t>
  </si>
  <si>
    <t>B8</t>
  </si>
  <si>
    <t>B7</t>
  </si>
  <si>
    <t>B6</t>
  </si>
  <si>
    <t>B5</t>
  </si>
  <si>
    <t>B4</t>
  </si>
  <si>
    <t>B3</t>
  </si>
  <si>
    <t>B2</t>
  </si>
  <si>
    <t>B1</t>
  </si>
  <si>
    <t>A12</t>
  </si>
  <si>
    <t>A11</t>
  </si>
  <si>
    <t>A10</t>
  </si>
  <si>
    <t>A9</t>
  </si>
  <si>
    <t>A8</t>
  </si>
  <si>
    <t>A7</t>
  </si>
  <si>
    <t>K Neu 3</t>
  </si>
  <si>
    <t>K Neu 2</t>
  </si>
  <si>
    <t>K Neu 1</t>
  </si>
  <si>
    <t>K Alt 3</t>
  </si>
  <si>
    <t>K Alt 2</t>
  </si>
  <si>
    <t>K Alt 1</t>
  </si>
  <si>
    <t>T° 582</t>
  </si>
  <si>
    <t>Time</t>
  </si>
  <si>
    <t>Control new</t>
  </si>
  <si>
    <t>Control old</t>
  </si>
  <si>
    <t>End Kinetic</t>
  </si>
  <si>
    <t>Read Speed: Normal,  Delay: 100 msec,  Measurements/Data Point: 8</t>
  </si>
  <si>
    <t>Wavelengths:  582</t>
  </si>
  <si>
    <t>A1..A6</t>
  </si>
  <si>
    <t>Absorbance Endpoint</t>
  </si>
  <si>
    <t xml:space="preserve">    Read</t>
  </si>
  <si>
    <t>Runtime 0:03:00 (HH:MM:SS), Interval 0:00:04, 46 Reads</t>
  </si>
  <si>
    <t>Start Kinetic</t>
  </si>
  <si>
    <t>Eject plate on completion</t>
  </si>
  <si>
    <t>96 WELL PLATE</t>
  </si>
  <si>
    <t>Plate Type</t>
  </si>
  <si>
    <t>Procedure Details</t>
  </si>
  <si>
    <t>Reader</t>
  </si>
  <si>
    <t>Reading Type</t>
  </si>
  <si>
    <t>191204C</t>
  </si>
  <si>
    <t>Reader Serial Number:</t>
  </si>
  <si>
    <t>Epoch</t>
  </si>
  <si>
    <t>Reader Type:</t>
  </si>
  <si>
    <t>Date</t>
  </si>
  <si>
    <t>Plate 1</t>
  </si>
  <si>
    <t>Plate Number</t>
  </si>
  <si>
    <t>Protocol File Path:</t>
  </si>
  <si>
    <t>Experiment File Path:</t>
  </si>
  <si>
    <t>Software Version</t>
  </si>
  <si>
    <t>Bitmap [582]</t>
  </si>
  <si>
    <t>epoxy butyl methacrylate</t>
  </si>
  <si>
    <t>A6</t>
  </si>
  <si>
    <t>A5</t>
  </si>
  <si>
    <t>A4</t>
  </si>
  <si>
    <t>A3</t>
  </si>
  <si>
    <t>A2</t>
  </si>
  <si>
    <t>A1</t>
  </si>
  <si>
    <t>A7..A12</t>
  </si>
  <si>
    <t>Runtime 0:03:00 (HH:MM:SS), Interval 0:00:05, 37 Reads</t>
  </si>
  <si>
    <t>Macropourus divinylbenzene</t>
  </si>
  <si>
    <t>582 Read#1</t>
  </si>
  <si>
    <t>methacrylate divinylbenzene</t>
  </si>
  <si>
    <t>B7..B12</t>
  </si>
  <si>
    <t>96 WELL PLATE (Use plate lid)</t>
  </si>
  <si>
    <t>3.08.01</t>
  </si>
  <si>
    <t>EziG 2</t>
  </si>
  <si>
    <t>EziG 1</t>
  </si>
  <si>
    <t>Restaktivität [%]</t>
  </si>
  <si>
    <t>binding efficiency [%]</t>
  </si>
  <si>
    <t>C1..C6</t>
  </si>
  <si>
    <t>EziG3</t>
  </si>
  <si>
    <t>C7..C9</t>
  </si>
  <si>
    <t>actual loading [nmol / mg beads]</t>
  </si>
  <si>
    <t>Amount/mg beads [nmol]</t>
  </si>
  <si>
    <t>Amount [nmol]</t>
  </si>
  <si>
    <t>EziG2</t>
  </si>
  <si>
    <t>Concentration [µM]</t>
  </si>
  <si>
    <t>EziG1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</si>
</sst>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7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b/>
      <u/>
      <sz val="10"/>
      <color rgb="FF000000"/>
      <name val="Arial"/>
      <family val="2"/>
    </font>
    <font>
      <b/>
      <sz val="10"/>
      <color rgb="FF27413E"/>
      <name val="Arial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1"/>
    <xf numFmtId="0" fontId="2" fillId="0" borderId="0" xfId="1" applyFont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21" fontId="3" fillId="0" borderId="1" xfId="1" applyNumberFormat="1" applyFont="1" applyBorder="1" applyAlignment="1">
      <alignment horizontal="center" vertical="center" wrapText="1"/>
    </xf>
    <xf numFmtId="21" fontId="3" fillId="0" borderId="2" xfId="1" applyNumberFormat="1" applyFont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1" fillId="2" borderId="4" xfId="1" applyFill="1" applyBorder="1" applyAlignment="1">
      <alignment vertical="center" wrapText="1"/>
    </xf>
    <xf numFmtId="0" fontId="1" fillId="3" borderId="5" xfId="1" applyFill="1" applyBorder="1"/>
    <xf numFmtId="0" fontId="1" fillId="0" borderId="6" xfId="1" applyBorder="1"/>
    <xf numFmtId="0" fontId="1" fillId="3" borderId="6" xfId="1" applyFill="1" applyBorder="1"/>
    <xf numFmtId="0" fontId="1" fillId="0" borderId="7" xfId="1" applyBorder="1"/>
    <xf numFmtId="0" fontId="3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1" fillId="0" borderId="8" xfId="1" applyBorder="1"/>
    <xf numFmtId="0" fontId="1" fillId="0" borderId="9" xfId="1" applyBorder="1"/>
    <xf numFmtId="0" fontId="3" fillId="0" borderId="4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7" xfId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21" fontId="1" fillId="0" borderId="0" xfId="1" applyNumberFormat="1"/>
    <xf numFmtId="14" fontId="1" fillId="0" borderId="0" xfId="1" applyNumberFormat="1"/>
    <xf numFmtId="0" fontId="1" fillId="0" borderId="4" xfId="1" applyBorder="1" applyAlignment="1">
      <alignment vertical="center" wrapText="1"/>
    </xf>
    <xf numFmtId="0" fontId="1" fillId="0" borderId="5" xfId="1" applyBorder="1"/>
    <xf numFmtId="21" fontId="3" fillId="0" borderId="4" xfId="1" applyNumberFormat="1" applyFont="1" applyBorder="1" applyAlignment="1">
      <alignment horizontal="center" vertical="center" wrapText="1"/>
    </xf>
    <xf numFmtId="0" fontId="3" fillId="4" borderId="4" xfId="1" applyFont="1" applyFill="1" applyBorder="1" applyAlignment="1">
      <alignment horizontal="center" vertical="center" wrapText="1"/>
    </xf>
    <xf numFmtId="0" fontId="3" fillId="5" borderId="4" xfId="1" applyFont="1" applyFill="1" applyBorder="1" applyAlignment="1">
      <alignment horizontal="center" vertical="center" wrapText="1"/>
    </xf>
    <xf numFmtId="0" fontId="3" fillId="6" borderId="4" xfId="1" applyFont="1" applyFill="1" applyBorder="1" applyAlignment="1">
      <alignment horizontal="center" vertical="center" wrapText="1"/>
    </xf>
    <xf numFmtId="0" fontId="1" fillId="0" borderId="6" xfId="1" applyBorder="1" applyAlignment="1">
      <alignment horizontal="center"/>
    </xf>
    <xf numFmtId="0" fontId="4" fillId="2" borderId="3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6" fillId="2" borderId="24" xfId="1" applyFont="1" applyFill="1" applyBorder="1" applyAlignment="1">
      <alignment horizontal="center" vertical="center" wrapText="1"/>
    </xf>
    <xf numFmtId="0" fontId="6" fillId="2" borderId="21" xfId="1" applyFont="1" applyFill="1" applyBorder="1" applyAlignment="1">
      <alignment horizontal="center" vertical="center" wrapText="1"/>
    </xf>
    <xf numFmtId="0" fontId="6" fillId="2" borderId="23" xfId="1" applyFont="1" applyFill="1" applyBorder="1" applyAlignment="1">
      <alignment horizontal="center" vertical="center" wrapText="1"/>
    </xf>
    <xf numFmtId="0" fontId="6" fillId="2" borderId="22" xfId="1" applyFont="1" applyFill="1" applyBorder="1" applyAlignment="1">
      <alignment horizontal="center" vertical="center" wrapText="1"/>
    </xf>
    <xf numFmtId="0" fontId="6" fillId="2" borderId="20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2" borderId="10" xfId="1" applyFont="1" applyFill="1" applyBorder="1" applyAlignment="1">
      <alignment horizontal="center" vertical="center" wrapText="1"/>
    </xf>
    <xf numFmtId="0" fontId="6" fillId="2" borderId="25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25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</cellXfs>
  <cellStyles count="2">
    <cellStyle name="Standard" xfId="0" builtinId="0"/>
    <cellStyle name="Standard 2" xfId="1" xr:uid="{A9C01010-768C-F843-A303-A897D0840B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bg2">
                  <a:lumMod val="10000"/>
                </a:schemeClr>
              </a:solidFill>
            </a:ln>
            <a:effectLst/>
          </c:spPr>
          <c:invertIfNegative val="0"/>
          <c:cat>
            <c:strRef>
              <c:f>'VCPO_binding efficiency'!$A$4:$A$9</c:f>
              <c:strCache>
                <c:ptCount val="6"/>
                <c:pt idx="0">
                  <c:v>Epoxy Methacrylate</c:v>
                </c:pt>
                <c:pt idx="1">
                  <c:v>Epoxy Butyl Methacrylate</c:v>
                </c:pt>
                <c:pt idx="2">
                  <c:v>Polystyrene*</c:v>
                </c:pt>
                <c:pt idx="3">
                  <c:v>Octadecyl</c:v>
                </c:pt>
                <c:pt idx="4">
                  <c:v>Methacrylate divinylbenzene</c:v>
                </c:pt>
                <c:pt idx="5">
                  <c:v>Amino</c:v>
                </c:pt>
              </c:strCache>
            </c:strRef>
          </c:cat>
          <c:val>
            <c:numRef>
              <c:f>'VCPO_binding efficiency'!$C$4:$C$9</c:f>
              <c:numCache>
                <c:formatCode>General</c:formatCode>
                <c:ptCount val="6"/>
                <c:pt idx="0">
                  <c:v>8.8696051795682607</c:v>
                </c:pt>
                <c:pt idx="1">
                  <c:v>6.6024176725283779</c:v>
                </c:pt>
                <c:pt idx="2">
                  <c:v>54.786685261010163</c:v>
                </c:pt>
                <c:pt idx="3">
                  <c:v>36.74988398235633</c:v>
                </c:pt>
                <c:pt idx="4">
                  <c:v>55.638006929519889</c:v>
                </c:pt>
                <c:pt idx="5">
                  <c:v>2.4203758521101659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E8-0A49-B1F6-8EF153BDD2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4227472"/>
        <c:axId val="1674229536"/>
      </c:barChart>
      <c:catAx>
        <c:axId val="1674227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74229536"/>
        <c:crosses val="autoZero"/>
        <c:auto val="1"/>
        <c:lblAlgn val="ctr"/>
        <c:lblOffset val="100"/>
        <c:noMultiLvlLbl val="0"/>
      </c:catAx>
      <c:valAx>
        <c:axId val="1674229536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VCPO activity</a:t>
                </a:r>
                <a:r>
                  <a:rPr lang="de-DE" baseline="0"/>
                  <a:t> supernatant [%]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74227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bg2">
                  <a:lumMod val="10000"/>
                </a:schemeClr>
              </a:solidFill>
            </a:ln>
            <a:effectLst/>
          </c:spPr>
          <c:invertIfNegative val="0"/>
          <c:cat>
            <c:strRef>
              <c:f>'VCPO_binding efficiency'!$A$4:$A$9</c:f>
              <c:strCache>
                <c:ptCount val="6"/>
                <c:pt idx="0">
                  <c:v>Epoxy Methacrylate</c:v>
                </c:pt>
                <c:pt idx="1">
                  <c:v>Epoxy Butyl Methacrylate</c:v>
                </c:pt>
                <c:pt idx="2">
                  <c:v>Polystyrene*</c:v>
                </c:pt>
                <c:pt idx="3">
                  <c:v>Octadecyl</c:v>
                </c:pt>
                <c:pt idx="4">
                  <c:v>Methacrylate divinylbenzene</c:v>
                </c:pt>
                <c:pt idx="5">
                  <c:v>Amino</c:v>
                </c:pt>
              </c:strCache>
            </c:strRef>
          </c:cat>
          <c:val>
            <c:numRef>
              <c:f>'VCPO_binding efficiency'!$D$4:$D$9</c:f>
              <c:numCache>
                <c:formatCode>General</c:formatCode>
                <c:ptCount val="6"/>
                <c:pt idx="0">
                  <c:v>91.130394820431746</c:v>
                </c:pt>
                <c:pt idx="1">
                  <c:v>93.397582327471625</c:v>
                </c:pt>
                <c:pt idx="2">
                  <c:v>45.213314738989837</c:v>
                </c:pt>
                <c:pt idx="3">
                  <c:v>63.25011601764367</c:v>
                </c:pt>
                <c:pt idx="4">
                  <c:v>44.361993070480111</c:v>
                </c:pt>
                <c:pt idx="5">
                  <c:v>97.579624147889831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C2-F641-9689-0D3C0DDA2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1036239"/>
        <c:axId val="1531233727"/>
      </c:barChart>
      <c:catAx>
        <c:axId val="15310362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1233727"/>
        <c:crosses val="autoZero"/>
        <c:auto val="1"/>
        <c:lblAlgn val="ctr"/>
        <c:lblOffset val="100"/>
        <c:noMultiLvlLbl val="0"/>
      </c:catAx>
      <c:valAx>
        <c:axId val="1531233727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binding</a:t>
                </a:r>
                <a:r>
                  <a:rPr lang="de-DE" baseline="0"/>
                  <a:t> efficiency [%]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10362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VCPO_EziG!$B$3:$B$5</c:f>
              <c:strCache>
                <c:ptCount val="3"/>
                <c:pt idx="0">
                  <c:v>EziG1</c:v>
                </c:pt>
                <c:pt idx="1">
                  <c:v>EziG2</c:v>
                </c:pt>
                <c:pt idx="2">
                  <c:v>EziG3</c:v>
                </c:pt>
              </c:strCache>
            </c:strRef>
          </c:cat>
          <c:val>
            <c:numRef>
              <c:f>VCPO_EziG!$C$3:$C$5</c:f>
              <c:numCache>
                <c:formatCode>General</c:formatCode>
                <c:ptCount val="3"/>
                <c:pt idx="0">
                  <c:v>73.151616144398886</c:v>
                </c:pt>
                <c:pt idx="1">
                  <c:v>72.256159784334656</c:v>
                </c:pt>
                <c:pt idx="2">
                  <c:v>62.722483381029718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6E-0C4C-9205-4D716A475C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93921583"/>
        <c:axId val="2093222063"/>
      </c:barChart>
      <c:catAx>
        <c:axId val="2093921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93222063"/>
        <c:crosses val="autoZero"/>
        <c:auto val="1"/>
        <c:lblAlgn val="ctr"/>
        <c:lblOffset val="100"/>
        <c:noMultiLvlLbl val="0"/>
      </c:catAx>
      <c:valAx>
        <c:axId val="2093222063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binding efficiency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939215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100</xdr:row>
      <xdr:rowOff>9525</xdr:rowOff>
    </xdr:from>
    <xdr:to>
      <xdr:col>2</xdr:col>
      <xdr:colOff>0</xdr:colOff>
      <xdr:row>101</xdr:row>
      <xdr:rowOff>0</xdr:rowOff>
    </xdr:to>
    <xdr:pic>
      <xdr:nvPicPr>
        <xdr:cNvPr id="2" name="Picture 96" descr="image">
          <a:extLst>
            <a:ext uri="{FF2B5EF4-FFF2-40B4-BE49-F238E27FC236}">
              <a16:creationId xmlns:a16="http://schemas.microsoft.com/office/drawing/2014/main" id="{FA704B6F-B077-CB4B-B2C7-E14F8BD73F8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025" y="16519525"/>
          <a:ext cx="688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100</xdr:row>
      <xdr:rowOff>9525</xdr:rowOff>
    </xdr:from>
    <xdr:to>
      <xdr:col>3</xdr:col>
      <xdr:colOff>238125</xdr:colOff>
      <xdr:row>101</xdr:row>
      <xdr:rowOff>0</xdr:rowOff>
    </xdr:to>
    <xdr:pic>
      <xdr:nvPicPr>
        <xdr:cNvPr id="3" name="Picture 95" descr="image">
          <a:extLst>
            <a:ext uri="{FF2B5EF4-FFF2-40B4-BE49-F238E27FC236}">
              <a16:creationId xmlns:a16="http://schemas.microsoft.com/office/drawing/2014/main" id="{3E5CE32D-7532-E140-B446-BA63F147C15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6525" y="165195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100</xdr:row>
      <xdr:rowOff>9525</xdr:rowOff>
    </xdr:from>
    <xdr:to>
      <xdr:col>4</xdr:col>
      <xdr:colOff>238125</xdr:colOff>
      <xdr:row>101</xdr:row>
      <xdr:rowOff>0</xdr:rowOff>
    </xdr:to>
    <xdr:pic>
      <xdr:nvPicPr>
        <xdr:cNvPr id="4" name="Picture 94" descr="image">
          <a:extLst>
            <a:ext uri="{FF2B5EF4-FFF2-40B4-BE49-F238E27FC236}">
              <a16:creationId xmlns:a16="http://schemas.microsoft.com/office/drawing/2014/main" id="{631E4E03-F572-F941-AFE0-DF708207A14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5025" y="165195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100</xdr:row>
      <xdr:rowOff>9525</xdr:rowOff>
    </xdr:from>
    <xdr:to>
      <xdr:col>5</xdr:col>
      <xdr:colOff>238125</xdr:colOff>
      <xdr:row>101</xdr:row>
      <xdr:rowOff>0</xdr:rowOff>
    </xdr:to>
    <xdr:pic>
      <xdr:nvPicPr>
        <xdr:cNvPr id="5" name="Picture 93" descr="image">
          <a:extLst>
            <a:ext uri="{FF2B5EF4-FFF2-40B4-BE49-F238E27FC236}">
              <a16:creationId xmlns:a16="http://schemas.microsoft.com/office/drawing/2014/main" id="{7E37816C-2A6A-5943-A9E6-EF29155348D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3525" y="165195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100</xdr:row>
      <xdr:rowOff>9525</xdr:rowOff>
    </xdr:from>
    <xdr:to>
      <xdr:col>6</xdr:col>
      <xdr:colOff>238125</xdr:colOff>
      <xdr:row>101</xdr:row>
      <xdr:rowOff>0</xdr:rowOff>
    </xdr:to>
    <xdr:pic>
      <xdr:nvPicPr>
        <xdr:cNvPr id="6" name="Picture 92" descr="image">
          <a:extLst>
            <a:ext uri="{FF2B5EF4-FFF2-40B4-BE49-F238E27FC236}">
              <a16:creationId xmlns:a16="http://schemas.microsoft.com/office/drawing/2014/main" id="{DBBF912C-45F3-4E47-9197-5825BB56AF3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2025" y="165195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100</xdr:row>
      <xdr:rowOff>9525</xdr:rowOff>
    </xdr:from>
    <xdr:to>
      <xdr:col>7</xdr:col>
      <xdr:colOff>238125</xdr:colOff>
      <xdr:row>101</xdr:row>
      <xdr:rowOff>0</xdr:rowOff>
    </xdr:to>
    <xdr:pic>
      <xdr:nvPicPr>
        <xdr:cNvPr id="7" name="Picture 91" descr="image">
          <a:extLst>
            <a:ext uri="{FF2B5EF4-FFF2-40B4-BE49-F238E27FC236}">
              <a16:creationId xmlns:a16="http://schemas.microsoft.com/office/drawing/2014/main" id="{42EFD60E-A165-CB48-BC58-A958ED02A94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0525" y="165195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100</xdr:row>
      <xdr:rowOff>9525</xdr:rowOff>
    </xdr:from>
    <xdr:to>
      <xdr:col>8</xdr:col>
      <xdr:colOff>238125</xdr:colOff>
      <xdr:row>101</xdr:row>
      <xdr:rowOff>0</xdr:rowOff>
    </xdr:to>
    <xdr:pic>
      <xdr:nvPicPr>
        <xdr:cNvPr id="8" name="Picture 90" descr="image">
          <a:extLst>
            <a:ext uri="{FF2B5EF4-FFF2-40B4-BE49-F238E27FC236}">
              <a16:creationId xmlns:a16="http://schemas.microsoft.com/office/drawing/2014/main" id="{3036BDEC-B9F8-F142-B9F8-6F24ED43DA5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9025" y="165195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100</xdr:row>
      <xdr:rowOff>9525</xdr:rowOff>
    </xdr:from>
    <xdr:to>
      <xdr:col>9</xdr:col>
      <xdr:colOff>238125</xdr:colOff>
      <xdr:row>101</xdr:row>
      <xdr:rowOff>0</xdr:rowOff>
    </xdr:to>
    <xdr:pic>
      <xdr:nvPicPr>
        <xdr:cNvPr id="9" name="Picture 89" descr="image">
          <a:extLst>
            <a:ext uri="{FF2B5EF4-FFF2-40B4-BE49-F238E27FC236}">
              <a16:creationId xmlns:a16="http://schemas.microsoft.com/office/drawing/2014/main" id="{3278A595-ECFD-F549-8117-B0BE305EB93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525" y="165195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100</xdr:row>
      <xdr:rowOff>9525</xdr:rowOff>
    </xdr:from>
    <xdr:to>
      <xdr:col>10</xdr:col>
      <xdr:colOff>238125</xdr:colOff>
      <xdr:row>101</xdr:row>
      <xdr:rowOff>0</xdr:rowOff>
    </xdr:to>
    <xdr:pic>
      <xdr:nvPicPr>
        <xdr:cNvPr id="10" name="Picture 88" descr="image">
          <a:extLst>
            <a:ext uri="{FF2B5EF4-FFF2-40B4-BE49-F238E27FC236}">
              <a16:creationId xmlns:a16="http://schemas.microsoft.com/office/drawing/2014/main" id="{C0BCBB4A-1239-A342-A5DC-0F7F407DC0E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165195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100</xdr:row>
      <xdr:rowOff>9525</xdr:rowOff>
    </xdr:from>
    <xdr:to>
      <xdr:col>11</xdr:col>
      <xdr:colOff>238125</xdr:colOff>
      <xdr:row>101</xdr:row>
      <xdr:rowOff>0</xdr:rowOff>
    </xdr:to>
    <xdr:pic>
      <xdr:nvPicPr>
        <xdr:cNvPr id="11" name="Picture 87" descr="image">
          <a:extLst>
            <a:ext uri="{FF2B5EF4-FFF2-40B4-BE49-F238E27FC236}">
              <a16:creationId xmlns:a16="http://schemas.microsoft.com/office/drawing/2014/main" id="{E40E8D73-6B32-5E4A-BC46-FBD9F2F0F5E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94525" y="165195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100</xdr:row>
      <xdr:rowOff>9525</xdr:rowOff>
    </xdr:from>
    <xdr:to>
      <xdr:col>12</xdr:col>
      <xdr:colOff>238125</xdr:colOff>
      <xdr:row>101</xdr:row>
      <xdr:rowOff>0</xdr:rowOff>
    </xdr:to>
    <xdr:pic>
      <xdr:nvPicPr>
        <xdr:cNvPr id="12" name="Picture 86" descr="image">
          <a:extLst>
            <a:ext uri="{FF2B5EF4-FFF2-40B4-BE49-F238E27FC236}">
              <a16:creationId xmlns:a16="http://schemas.microsoft.com/office/drawing/2014/main" id="{BF9089B8-8D73-AB43-B3F8-EA547719FF1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93025" y="165195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100</xdr:row>
      <xdr:rowOff>9525</xdr:rowOff>
    </xdr:from>
    <xdr:to>
      <xdr:col>13</xdr:col>
      <xdr:colOff>238125</xdr:colOff>
      <xdr:row>101</xdr:row>
      <xdr:rowOff>0</xdr:rowOff>
    </xdr:to>
    <xdr:pic>
      <xdr:nvPicPr>
        <xdr:cNvPr id="13" name="Picture 85" descr="image">
          <a:extLst>
            <a:ext uri="{FF2B5EF4-FFF2-40B4-BE49-F238E27FC236}">
              <a16:creationId xmlns:a16="http://schemas.microsoft.com/office/drawing/2014/main" id="{6F5B9DE2-6FD2-F442-8D30-B2AF8B5D580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91525" y="165195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101</xdr:row>
      <xdr:rowOff>9525</xdr:rowOff>
    </xdr:from>
    <xdr:to>
      <xdr:col>2</xdr:col>
      <xdr:colOff>0</xdr:colOff>
      <xdr:row>102</xdr:row>
      <xdr:rowOff>0</xdr:rowOff>
    </xdr:to>
    <xdr:pic>
      <xdr:nvPicPr>
        <xdr:cNvPr id="14" name="Picture 84" descr="image">
          <a:extLst>
            <a:ext uri="{FF2B5EF4-FFF2-40B4-BE49-F238E27FC236}">
              <a16:creationId xmlns:a16="http://schemas.microsoft.com/office/drawing/2014/main" id="{2F7FE087-E1F5-9E48-B31F-F01C5A3297F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025" y="16684625"/>
          <a:ext cx="688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101</xdr:row>
      <xdr:rowOff>9525</xdr:rowOff>
    </xdr:from>
    <xdr:to>
      <xdr:col>3</xdr:col>
      <xdr:colOff>238125</xdr:colOff>
      <xdr:row>102</xdr:row>
      <xdr:rowOff>0</xdr:rowOff>
    </xdr:to>
    <xdr:pic>
      <xdr:nvPicPr>
        <xdr:cNvPr id="15" name="Picture 83" descr="image">
          <a:extLst>
            <a:ext uri="{FF2B5EF4-FFF2-40B4-BE49-F238E27FC236}">
              <a16:creationId xmlns:a16="http://schemas.microsoft.com/office/drawing/2014/main" id="{097C715A-EC55-984D-B6B9-C916898AC76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6525" y="166846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101</xdr:row>
      <xdr:rowOff>9525</xdr:rowOff>
    </xdr:from>
    <xdr:to>
      <xdr:col>4</xdr:col>
      <xdr:colOff>238125</xdr:colOff>
      <xdr:row>102</xdr:row>
      <xdr:rowOff>0</xdr:rowOff>
    </xdr:to>
    <xdr:pic>
      <xdr:nvPicPr>
        <xdr:cNvPr id="16" name="Picture 82" descr="image">
          <a:extLst>
            <a:ext uri="{FF2B5EF4-FFF2-40B4-BE49-F238E27FC236}">
              <a16:creationId xmlns:a16="http://schemas.microsoft.com/office/drawing/2014/main" id="{1D79A250-5073-8F42-9C4A-AEECDC0253A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5025" y="166846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101</xdr:row>
      <xdr:rowOff>9525</xdr:rowOff>
    </xdr:from>
    <xdr:to>
      <xdr:col>5</xdr:col>
      <xdr:colOff>238125</xdr:colOff>
      <xdr:row>102</xdr:row>
      <xdr:rowOff>0</xdr:rowOff>
    </xdr:to>
    <xdr:pic>
      <xdr:nvPicPr>
        <xdr:cNvPr id="17" name="Picture 81" descr="image">
          <a:extLst>
            <a:ext uri="{FF2B5EF4-FFF2-40B4-BE49-F238E27FC236}">
              <a16:creationId xmlns:a16="http://schemas.microsoft.com/office/drawing/2014/main" id="{F4200EC2-883E-BC44-9EBC-BD95502FE80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3525" y="166846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101</xdr:row>
      <xdr:rowOff>9525</xdr:rowOff>
    </xdr:from>
    <xdr:to>
      <xdr:col>6</xdr:col>
      <xdr:colOff>238125</xdr:colOff>
      <xdr:row>102</xdr:row>
      <xdr:rowOff>0</xdr:rowOff>
    </xdr:to>
    <xdr:pic>
      <xdr:nvPicPr>
        <xdr:cNvPr id="18" name="Picture 80" descr="image">
          <a:extLst>
            <a:ext uri="{FF2B5EF4-FFF2-40B4-BE49-F238E27FC236}">
              <a16:creationId xmlns:a16="http://schemas.microsoft.com/office/drawing/2014/main" id="{06B348E7-9BCB-3F42-A8F9-7F1A81C6D74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2025" y="166846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101</xdr:row>
      <xdr:rowOff>9525</xdr:rowOff>
    </xdr:from>
    <xdr:to>
      <xdr:col>7</xdr:col>
      <xdr:colOff>238125</xdr:colOff>
      <xdr:row>102</xdr:row>
      <xdr:rowOff>0</xdr:rowOff>
    </xdr:to>
    <xdr:pic>
      <xdr:nvPicPr>
        <xdr:cNvPr id="19" name="Picture 79" descr="image">
          <a:extLst>
            <a:ext uri="{FF2B5EF4-FFF2-40B4-BE49-F238E27FC236}">
              <a16:creationId xmlns:a16="http://schemas.microsoft.com/office/drawing/2014/main" id="{09F44255-C45E-B247-AE04-74B3249576D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0525" y="166846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101</xdr:row>
      <xdr:rowOff>9525</xdr:rowOff>
    </xdr:from>
    <xdr:to>
      <xdr:col>8</xdr:col>
      <xdr:colOff>238125</xdr:colOff>
      <xdr:row>102</xdr:row>
      <xdr:rowOff>0</xdr:rowOff>
    </xdr:to>
    <xdr:pic>
      <xdr:nvPicPr>
        <xdr:cNvPr id="20" name="Picture 78" descr="image">
          <a:extLst>
            <a:ext uri="{FF2B5EF4-FFF2-40B4-BE49-F238E27FC236}">
              <a16:creationId xmlns:a16="http://schemas.microsoft.com/office/drawing/2014/main" id="{ABB31855-3214-0643-8729-EB8AD2E85EC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9025" y="166846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101</xdr:row>
      <xdr:rowOff>9525</xdr:rowOff>
    </xdr:from>
    <xdr:to>
      <xdr:col>9</xdr:col>
      <xdr:colOff>238125</xdr:colOff>
      <xdr:row>102</xdr:row>
      <xdr:rowOff>0</xdr:rowOff>
    </xdr:to>
    <xdr:pic>
      <xdr:nvPicPr>
        <xdr:cNvPr id="21" name="Picture 77" descr="image">
          <a:extLst>
            <a:ext uri="{FF2B5EF4-FFF2-40B4-BE49-F238E27FC236}">
              <a16:creationId xmlns:a16="http://schemas.microsoft.com/office/drawing/2014/main" id="{E139AE2D-7EF8-D047-9BF7-A5B21CF9C91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525" y="166846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101</xdr:row>
      <xdr:rowOff>9525</xdr:rowOff>
    </xdr:from>
    <xdr:to>
      <xdr:col>10</xdr:col>
      <xdr:colOff>238125</xdr:colOff>
      <xdr:row>102</xdr:row>
      <xdr:rowOff>0</xdr:rowOff>
    </xdr:to>
    <xdr:pic>
      <xdr:nvPicPr>
        <xdr:cNvPr id="22" name="Picture 76" descr="image">
          <a:extLst>
            <a:ext uri="{FF2B5EF4-FFF2-40B4-BE49-F238E27FC236}">
              <a16:creationId xmlns:a16="http://schemas.microsoft.com/office/drawing/2014/main" id="{8921E620-EBFF-3E48-A7C2-5F94648DC69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166846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101</xdr:row>
      <xdr:rowOff>9525</xdr:rowOff>
    </xdr:from>
    <xdr:to>
      <xdr:col>11</xdr:col>
      <xdr:colOff>238125</xdr:colOff>
      <xdr:row>102</xdr:row>
      <xdr:rowOff>0</xdr:rowOff>
    </xdr:to>
    <xdr:pic>
      <xdr:nvPicPr>
        <xdr:cNvPr id="23" name="Picture 75" descr="image">
          <a:extLst>
            <a:ext uri="{FF2B5EF4-FFF2-40B4-BE49-F238E27FC236}">
              <a16:creationId xmlns:a16="http://schemas.microsoft.com/office/drawing/2014/main" id="{8AA8FD64-69BC-9342-A0B9-89CA10EF43D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94525" y="166846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101</xdr:row>
      <xdr:rowOff>9525</xdr:rowOff>
    </xdr:from>
    <xdr:to>
      <xdr:col>12</xdr:col>
      <xdr:colOff>238125</xdr:colOff>
      <xdr:row>102</xdr:row>
      <xdr:rowOff>0</xdr:rowOff>
    </xdr:to>
    <xdr:pic>
      <xdr:nvPicPr>
        <xdr:cNvPr id="24" name="Picture 74" descr="image">
          <a:extLst>
            <a:ext uri="{FF2B5EF4-FFF2-40B4-BE49-F238E27FC236}">
              <a16:creationId xmlns:a16="http://schemas.microsoft.com/office/drawing/2014/main" id="{9D89FD56-FD50-634A-82E8-2B4CE582D15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93025" y="166846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101</xdr:row>
      <xdr:rowOff>9525</xdr:rowOff>
    </xdr:from>
    <xdr:to>
      <xdr:col>13</xdr:col>
      <xdr:colOff>238125</xdr:colOff>
      <xdr:row>102</xdr:row>
      <xdr:rowOff>0</xdr:rowOff>
    </xdr:to>
    <xdr:pic>
      <xdr:nvPicPr>
        <xdr:cNvPr id="25" name="Picture 73" descr="image">
          <a:extLst>
            <a:ext uri="{FF2B5EF4-FFF2-40B4-BE49-F238E27FC236}">
              <a16:creationId xmlns:a16="http://schemas.microsoft.com/office/drawing/2014/main" id="{E9945661-79D8-6140-8E97-E50DBD97755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91525" y="166846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102</xdr:row>
      <xdr:rowOff>9525</xdr:rowOff>
    </xdr:from>
    <xdr:to>
      <xdr:col>2</xdr:col>
      <xdr:colOff>0</xdr:colOff>
      <xdr:row>103</xdr:row>
      <xdr:rowOff>0</xdr:rowOff>
    </xdr:to>
    <xdr:pic>
      <xdr:nvPicPr>
        <xdr:cNvPr id="26" name="Picture 72" descr="image">
          <a:extLst>
            <a:ext uri="{FF2B5EF4-FFF2-40B4-BE49-F238E27FC236}">
              <a16:creationId xmlns:a16="http://schemas.microsoft.com/office/drawing/2014/main" id="{24098B42-4F65-0B4C-9867-1AA9896927C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025" y="16849725"/>
          <a:ext cx="688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102</xdr:row>
      <xdr:rowOff>9525</xdr:rowOff>
    </xdr:from>
    <xdr:to>
      <xdr:col>3</xdr:col>
      <xdr:colOff>238125</xdr:colOff>
      <xdr:row>103</xdr:row>
      <xdr:rowOff>0</xdr:rowOff>
    </xdr:to>
    <xdr:pic>
      <xdr:nvPicPr>
        <xdr:cNvPr id="27" name="Picture 71" descr="image">
          <a:extLst>
            <a:ext uri="{FF2B5EF4-FFF2-40B4-BE49-F238E27FC236}">
              <a16:creationId xmlns:a16="http://schemas.microsoft.com/office/drawing/2014/main" id="{792F8115-621D-F24A-A33C-A1301A0A8D1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6525" y="168497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102</xdr:row>
      <xdr:rowOff>9525</xdr:rowOff>
    </xdr:from>
    <xdr:to>
      <xdr:col>4</xdr:col>
      <xdr:colOff>238125</xdr:colOff>
      <xdr:row>103</xdr:row>
      <xdr:rowOff>0</xdr:rowOff>
    </xdr:to>
    <xdr:pic>
      <xdr:nvPicPr>
        <xdr:cNvPr id="28" name="Picture 70" descr="image">
          <a:extLst>
            <a:ext uri="{FF2B5EF4-FFF2-40B4-BE49-F238E27FC236}">
              <a16:creationId xmlns:a16="http://schemas.microsoft.com/office/drawing/2014/main" id="{60895864-9E61-584F-8DD0-0943BBDF271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5025" y="168497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102</xdr:row>
      <xdr:rowOff>9525</xdr:rowOff>
    </xdr:from>
    <xdr:to>
      <xdr:col>5</xdr:col>
      <xdr:colOff>238125</xdr:colOff>
      <xdr:row>103</xdr:row>
      <xdr:rowOff>0</xdr:rowOff>
    </xdr:to>
    <xdr:pic>
      <xdr:nvPicPr>
        <xdr:cNvPr id="29" name="Picture 69" descr="image">
          <a:extLst>
            <a:ext uri="{FF2B5EF4-FFF2-40B4-BE49-F238E27FC236}">
              <a16:creationId xmlns:a16="http://schemas.microsoft.com/office/drawing/2014/main" id="{69982799-C10D-F444-A9F0-5EB3F144A3C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3525" y="168497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102</xdr:row>
      <xdr:rowOff>9525</xdr:rowOff>
    </xdr:from>
    <xdr:to>
      <xdr:col>6</xdr:col>
      <xdr:colOff>238125</xdr:colOff>
      <xdr:row>103</xdr:row>
      <xdr:rowOff>0</xdr:rowOff>
    </xdr:to>
    <xdr:pic>
      <xdr:nvPicPr>
        <xdr:cNvPr id="30" name="Picture 68" descr="image">
          <a:extLst>
            <a:ext uri="{FF2B5EF4-FFF2-40B4-BE49-F238E27FC236}">
              <a16:creationId xmlns:a16="http://schemas.microsoft.com/office/drawing/2014/main" id="{BE60A735-C70C-4D42-AD7C-3D3C35FE690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2025" y="168497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102</xdr:row>
      <xdr:rowOff>9525</xdr:rowOff>
    </xdr:from>
    <xdr:to>
      <xdr:col>7</xdr:col>
      <xdr:colOff>238125</xdr:colOff>
      <xdr:row>103</xdr:row>
      <xdr:rowOff>0</xdr:rowOff>
    </xdr:to>
    <xdr:pic>
      <xdr:nvPicPr>
        <xdr:cNvPr id="31" name="Picture 67" descr="image">
          <a:extLst>
            <a:ext uri="{FF2B5EF4-FFF2-40B4-BE49-F238E27FC236}">
              <a16:creationId xmlns:a16="http://schemas.microsoft.com/office/drawing/2014/main" id="{DDF90A2B-5764-E643-93C6-DEDF6A8A828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0525" y="168497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102</xdr:row>
      <xdr:rowOff>9525</xdr:rowOff>
    </xdr:from>
    <xdr:to>
      <xdr:col>8</xdr:col>
      <xdr:colOff>238125</xdr:colOff>
      <xdr:row>103</xdr:row>
      <xdr:rowOff>0</xdr:rowOff>
    </xdr:to>
    <xdr:pic>
      <xdr:nvPicPr>
        <xdr:cNvPr id="32" name="Picture 66" descr="image">
          <a:extLst>
            <a:ext uri="{FF2B5EF4-FFF2-40B4-BE49-F238E27FC236}">
              <a16:creationId xmlns:a16="http://schemas.microsoft.com/office/drawing/2014/main" id="{5CFC4F15-033F-434B-ACE1-ECC12719102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9025" y="168497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102</xdr:row>
      <xdr:rowOff>9525</xdr:rowOff>
    </xdr:from>
    <xdr:to>
      <xdr:col>9</xdr:col>
      <xdr:colOff>238125</xdr:colOff>
      <xdr:row>103</xdr:row>
      <xdr:rowOff>0</xdr:rowOff>
    </xdr:to>
    <xdr:pic>
      <xdr:nvPicPr>
        <xdr:cNvPr id="33" name="Picture 65" descr="image">
          <a:extLst>
            <a:ext uri="{FF2B5EF4-FFF2-40B4-BE49-F238E27FC236}">
              <a16:creationId xmlns:a16="http://schemas.microsoft.com/office/drawing/2014/main" id="{7048A237-D546-1140-A4FF-FD64BE130DF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525" y="168497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102</xdr:row>
      <xdr:rowOff>9525</xdr:rowOff>
    </xdr:from>
    <xdr:to>
      <xdr:col>10</xdr:col>
      <xdr:colOff>238125</xdr:colOff>
      <xdr:row>103</xdr:row>
      <xdr:rowOff>0</xdr:rowOff>
    </xdr:to>
    <xdr:pic>
      <xdr:nvPicPr>
        <xdr:cNvPr id="34" name="Picture 64" descr="image">
          <a:extLst>
            <a:ext uri="{FF2B5EF4-FFF2-40B4-BE49-F238E27FC236}">
              <a16:creationId xmlns:a16="http://schemas.microsoft.com/office/drawing/2014/main" id="{FB93D8DD-192E-B640-B7A6-88300C0030E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168497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102</xdr:row>
      <xdr:rowOff>9525</xdr:rowOff>
    </xdr:from>
    <xdr:to>
      <xdr:col>11</xdr:col>
      <xdr:colOff>238125</xdr:colOff>
      <xdr:row>103</xdr:row>
      <xdr:rowOff>0</xdr:rowOff>
    </xdr:to>
    <xdr:pic>
      <xdr:nvPicPr>
        <xdr:cNvPr id="35" name="Picture 63" descr="image">
          <a:extLst>
            <a:ext uri="{FF2B5EF4-FFF2-40B4-BE49-F238E27FC236}">
              <a16:creationId xmlns:a16="http://schemas.microsoft.com/office/drawing/2014/main" id="{D2404E2E-E500-CE40-8901-4972D1BCE1E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94525" y="168497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102</xdr:row>
      <xdr:rowOff>9525</xdr:rowOff>
    </xdr:from>
    <xdr:to>
      <xdr:col>12</xdr:col>
      <xdr:colOff>238125</xdr:colOff>
      <xdr:row>103</xdr:row>
      <xdr:rowOff>0</xdr:rowOff>
    </xdr:to>
    <xdr:pic>
      <xdr:nvPicPr>
        <xdr:cNvPr id="36" name="Picture 62" descr="image">
          <a:extLst>
            <a:ext uri="{FF2B5EF4-FFF2-40B4-BE49-F238E27FC236}">
              <a16:creationId xmlns:a16="http://schemas.microsoft.com/office/drawing/2014/main" id="{5E2FA571-85EF-F643-A354-C9488EB3083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93025" y="168497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102</xdr:row>
      <xdr:rowOff>9525</xdr:rowOff>
    </xdr:from>
    <xdr:to>
      <xdr:col>13</xdr:col>
      <xdr:colOff>238125</xdr:colOff>
      <xdr:row>103</xdr:row>
      <xdr:rowOff>0</xdr:rowOff>
    </xdr:to>
    <xdr:pic>
      <xdr:nvPicPr>
        <xdr:cNvPr id="37" name="Picture 61" descr="image">
          <a:extLst>
            <a:ext uri="{FF2B5EF4-FFF2-40B4-BE49-F238E27FC236}">
              <a16:creationId xmlns:a16="http://schemas.microsoft.com/office/drawing/2014/main" id="{D8825AD0-FAC5-8045-9CF1-86FAD219BFF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91525" y="168497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103</xdr:row>
      <xdr:rowOff>9525</xdr:rowOff>
    </xdr:from>
    <xdr:to>
      <xdr:col>2</xdr:col>
      <xdr:colOff>0</xdr:colOff>
      <xdr:row>104</xdr:row>
      <xdr:rowOff>0</xdr:rowOff>
    </xdr:to>
    <xdr:pic>
      <xdr:nvPicPr>
        <xdr:cNvPr id="38" name="Picture 60" descr="image">
          <a:extLst>
            <a:ext uri="{FF2B5EF4-FFF2-40B4-BE49-F238E27FC236}">
              <a16:creationId xmlns:a16="http://schemas.microsoft.com/office/drawing/2014/main" id="{DE2BD2BD-C49E-CE43-A1ED-21A9FDD20BA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025" y="17014825"/>
          <a:ext cx="688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103</xdr:row>
      <xdr:rowOff>9525</xdr:rowOff>
    </xdr:from>
    <xdr:to>
      <xdr:col>3</xdr:col>
      <xdr:colOff>238125</xdr:colOff>
      <xdr:row>104</xdr:row>
      <xdr:rowOff>0</xdr:rowOff>
    </xdr:to>
    <xdr:pic>
      <xdr:nvPicPr>
        <xdr:cNvPr id="39" name="Picture 59" descr="image">
          <a:extLst>
            <a:ext uri="{FF2B5EF4-FFF2-40B4-BE49-F238E27FC236}">
              <a16:creationId xmlns:a16="http://schemas.microsoft.com/office/drawing/2014/main" id="{4281AC98-7C8A-0244-B1D4-45B3408132D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6525" y="170148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103</xdr:row>
      <xdr:rowOff>9525</xdr:rowOff>
    </xdr:from>
    <xdr:to>
      <xdr:col>4</xdr:col>
      <xdr:colOff>238125</xdr:colOff>
      <xdr:row>104</xdr:row>
      <xdr:rowOff>0</xdr:rowOff>
    </xdr:to>
    <xdr:pic>
      <xdr:nvPicPr>
        <xdr:cNvPr id="40" name="Picture 58" descr="image">
          <a:extLst>
            <a:ext uri="{FF2B5EF4-FFF2-40B4-BE49-F238E27FC236}">
              <a16:creationId xmlns:a16="http://schemas.microsoft.com/office/drawing/2014/main" id="{3AA7431E-D295-BB4D-AC7E-C5DC010FCDE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5025" y="170148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103</xdr:row>
      <xdr:rowOff>9525</xdr:rowOff>
    </xdr:from>
    <xdr:to>
      <xdr:col>5</xdr:col>
      <xdr:colOff>238125</xdr:colOff>
      <xdr:row>104</xdr:row>
      <xdr:rowOff>0</xdr:rowOff>
    </xdr:to>
    <xdr:pic>
      <xdr:nvPicPr>
        <xdr:cNvPr id="41" name="Picture 57" descr="image">
          <a:extLst>
            <a:ext uri="{FF2B5EF4-FFF2-40B4-BE49-F238E27FC236}">
              <a16:creationId xmlns:a16="http://schemas.microsoft.com/office/drawing/2014/main" id="{9D93CC94-2B2D-A643-AEE2-CAD07185041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3525" y="170148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103</xdr:row>
      <xdr:rowOff>9525</xdr:rowOff>
    </xdr:from>
    <xdr:to>
      <xdr:col>6</xdr:col>
      <xdr:colOff>238125</xdr:colOff>
      <xdr:row>104</xdr:row>
      <xdr:rowOff>0</xdr:rowOff>
    </xdr:to>
    <xdr:pic>
      <xdr:nvPicPr>
        <xdr:cNvPr id="42" name="Picture 56" descr="image">
          <a:extLst>
            <a:ext uri="{FF2B5EF4-FFF2-40B4-BE49-F238E27FC236}">
              <a16:creationId xmlns:a16="http://schemas.microsoft.com/office/drawing/2014/main" id="{E227E0E0-1ABF-4C44-AFDD-3070BBAEC5A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2025" y="170148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103</xdr:row>
      <xdr:rowOff>9525</xdr:rowOff>
    </xdr:from>
    <xdr:to>
      <xdr:col>7</xdr:col>
      <xdr:colOff>238125</xdr:colOff>
      <xdr:row>104</xdr:row>
      <xdr:rowOff>0</xdr:rowOff>
    </xdr:to>
    <xdr:pic>
      <xdr:nvPicPr>
        <xdr:cNvPr id="43" name="Picture 55" descr="image">
          <a:extLst>
            <a:ext uri="{FF2B5EF4-FFF2-40B4-BE49-F238E27FC236}">
              <a16:creationId xmlns:a16="http://schemas.microsoft.com/office/drawing/2014/main" id="{331C9B26-B378-3843-B8F8-3787D608E2D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0525" y="170148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103</xdr:row>
      <xdr:rowOff>9525</xdr:rowOff>
    </xdr:from>
    <xdr:to>
      <xdr:col>8</xdr:col>
      <xdr:colOff>238125</xdr:colOff>
      <xdr:row>104</xdr:row>
      <xdr:rowOff>0</xdr:rowOff>
    </xdr:to>
    <xdr:pic>
      <xdr:nvPicPr>
        <xdr:cNvPr id="44" name="Picture 54" descr="image">
          <a:extLst>
            <a:ext uri="{FF2B5EF4-FFF2-40B4-BE49-F238E27FC236}">
              <a16:creationId xmlns:a16="http://schemas.microsoft.com/office/drawing/2014/main" id="{94C3F49D-8D26-8F4E-A5EA-317CC4B6C39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9025" y="170148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103</xdr:row>
      <xdr:rowOff>9525</xdr:rowOff>
    </xdr:from>
    <xdr:to>
      <xdr:col>9</xdr:col>
      <xdr:colOff>238125</xdr:colOff>
      <xdr:row>104</xdr:row>
      <xdr:rowOff>0</xdr:rowOff>
    </xdr:to>
    <xdr:pic>
      <xdr:nvPicPr>
        <xdr:cNvPr id="45" name="Picture 53" descr="image">
          <a:extLst>
            <a:ext uri="{FF2B5EF4-FFF2-40B4-BE49-F238E27FC236}">
              <a16:creationId xmlns:a16="http://schemas.microsoft.com/office/drawing/2014/main" id="{B97A7AFF-27E4-3049-B9D1-1FDDC0B289E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525" y="170148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103</xdr:row>
      <xdr:rowOff>9525</xdr:rowOff>
    </xdr:from>
    <xdr:to>
      <xdr:col>10</xdr:col>
      <xdr:colOff>238125</xdr:colOff>
      <xdr:row>104</xdr:row>
      <xdr:rowOff>0</xdr:rowOff>
    </xdr:to>
    <xdr:pic>
      <xdr:nvPicPr>
        <xdr:cNvPr id="46" name="Picture 52" descr="image">
          <a:extLst>
            <a:ext uri="{FF2B5EF4-FFF2-40B4-BE49-F238E27FC236}">
              <a16:creationId xmlns:a16="http://schemas.microsoft.com/office/drawing/2014/main" id="{49D85541-A170-9E49-9096-C4B052E6EDF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170148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103</xdr:row>
      <xdr:rowOff>9525</xdr:rowOff>
    </xdr:from>
    <xdr:to>
      <xdr:col>11</xdr:col>
      <xdr:colOff>238125</xdr:colOff>
      <xdr:row>104</xdr:row>
      <xdr:rowOff>0</xdr:rowOff>
    </xdr:to>
    <xdr:pic>
      <xdr:nvPicPr>
        <xdr:cNvPr id="47" name="Picture 51" descr="image">
          <a:extLst>
            <a:ext uri="{FF2B5EF4-FFF2-40B4-BE49-F238E27FC236}">
              <a16:creationId xmlns:a16="http://schemas.microsoft.com/office/drawing/2014/main" id="{1649A656-E777-844B-AAFE-7D4DB10A7A2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94525" y="170148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103</xdr:row>
      <xdr:rowOff>9525</xdr:rowOff>
    </xdr:from>
    <xdr:to>
      <xdr:col>12</xdr:col>
      <xdr:colOff>238125</xdr:colOff>
      <xdr:row>104</xdr:row>
      <xdr:rowOff>0</xdr:rowOff>
    </xdr:to>
    <xdr:pic>
      <xdr:nvPicPr>
        <xdr:cNvPr id="48" name="Picture 50" descr="image">
          <a:extLst>
            <a:ext uri="{FF2B5EF4-FFF2-40B4-BE49-F238E27FC236}">
              <a16:creationId xmlns:a16="http://schemas.microsoft.com/office/drawing/2014/main" id="{164B5F2A-5243-6D4A-A3CB-95C37487241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93025" y="170148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103</xdr:row>
      <xdr:rowOff>9525</xdr:rowOff>
    </xdr:from>
    <xdr:to>
      <xdr:col>13</xdr:col>
      <xdr:colOff>238125</xdr:colOff>
      <xdr:row>104</xdr:row>
      <xdr:rowOff>0</xdr:rowOff>
    </xdr:to>
    <xdr:pic>
      <xdr:nvPicPr>
        <xdr:cNvPr id="49" name="Picture 49" descr="image">
          <a:extLst>
            <a:ext uri="{FF2B5EF4-FFF2-40B4-BE49-F238E27FC236}">
              <a16:creationId xmlns:a16="http://schemas.microsoft.com/office/drawing/2014/main" id="{6B39DD71-DC9C-7E40-85BD-F9F39FB0D31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91525" y="170148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104</xdr:row>
      <xdr:rowOff>9525</xdr:rowOff>
    </xdr:from>
    <xdr:to>
      <xdr:col>2</xdr:col>
      <xdr:colOff>0</xdr:colOff>
      <xdr:row>105</xdr:row>
      <xdr:rowOff>0</xdr:rowOff>
    </xdr:to>
    <xdr:pic>
      <xdr:nvPicPr>
        <xdr:cNvPr id="50" name="Picture 48" descr="image">
          <a:extLst>
            <a:ext uri="{FF2B5EF4-FFF2-40B4-BE49-F238E27FC236}">
              <a16:creationId xmlns:a16="http://schemas.microsoft.com/office/drawing/2014/main" id="{DC110FEA-67C4-5F4F-818A-61C48FE21FD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025" y="17179925"/>
          <a:ext cx="688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104</xdr:row>
      <xdr:rowOff>9525</xdr:rowOff>
    </xdr:from>
    <xdr:to>
      <xdr:col>3</xdr:col>
      <xdr:colOff>238125</xdr:colOff>
      <xdr:row>105</xdr:row>
      <xdr:rowOff>0</xdr:rowOff>
    </xdr:to>
    <xdr:pic>
      <xdr:nvPicPr>
        <xdr:cNvPr id="51" name="Picture 47" descr="image">
          <a:extLst>
            <a:ext uri="{FF2B5EF4-FFF2-40B4-BE49-F238E27FC236}">
              <a16:creationId xmlns:a16="http://schemas.microsoft.com/office/drawing/2014/main" id="{1BBEAB45-7CE0-024C-A678-6BAA2E94989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6525" y="171799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104</xdr:row>
      <xdr:rowOff>9525</xdr:rowOff>
    </xdr:from>
    <xdr:to>
      <xdr:col>4</xdr:col>
      <xdr:colOff>238125</xdr:colOff>
      <xdr:row>105</xdr:row>
      <xdr:rowOff>0</xdr:rowOff>
    </xdr:to>
    <xdr:pic>
      <xdr:nvPicPr>
        <xdr:cNvPr id="52" name="Picture 46" descr="image">
          <a:extLst>
            <a:ext uri="{FF2B5EF4-FFF2-40B4-BE49-F238E27FC236}">
              <a16:creationId xmlns:a16="http://schemas.microsoft.com/office/drawing/2014/main" id="{BCAB709F-2A73-0140-9988-2487D5E0F17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5025" y="171799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104</xdr:row>
      <xdr:rowOff>9525</xdr:rowOff>
    </xdr:from>
    <xdr:to>
      <xdr:col>5</xdr:col>
      <xdr:colOff>238125</xdr:colOff>
      <xdr:row>105</xdr:row>
      <xdr:rowOff>0</xdr:rowOff>
    </xdr:to>
    <xdr:pic>
      <xdr:nvPicPr>
        <xdr:cNvPr id="53" name="Picture 45" descr="image">
          <a:extLst>
            <a:ext uri="{FF2B5EF4-FFF2-40B4-BE49-F238E27FC236}">
              <a16:creationId xmlns:a16="http://schemas.microsoft.com/office/drawing/2014/main" id="{7B627B70-2053-A64D-8DD4-940E9F9B045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3525" y="171799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104</xdr:row>
      <xdr:rowOff>9525</xdr:rowOff>
    </xdr:from>
    <xdr:to>
      <xdr:col>6</xdr:col>
      <xdr:colOff>238125</xdr:colOff>
      <xdr:row>105</xdr:row>
      <xdr:rowOff>0</xdr:rowOff>
    </xdr:to>
    <xdr:pic>
      <xdr:nvPicPr>
        <xdr:cNvPr id="54" name="Picture 44" descr="image">
          <a:extLst>
            <a:ext uri="{FF2B5EF4-FFF2-40B4-BE49-F238E27FC236}">
              <a16:creationId xmlns:a16="http://schemas.microsoft.com/office/drawing/2014/main" id="{7F5434B1-A045-8848-A5E8-0C3511736BA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2025" y="171799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104</xdr:row>
      <xdr:rowOff>9525</xdr:rowOff>
    </xdr:from>
    <xdr:to>
      <xdr:col>7</xdr:col>
      <xdr:colOff>238125</xdr:colOff>
      <xdr:row>105</xdr:row>
      <xdr:rowOff>0</xdr:rowOff>
    </xdr:to>
    <xdr:pic>
      <xdr:nvPicPr>
        <xdr:cNvPr id="55" name="Picture 43" descr="image">
          <a:extLst>
            <a:ext uri="{FF2B5EF4-FFF2-40B4-BE49-F238E27FC236}">
              <a16:creationId xmlns:a16="http://schemas.microsoft.com/office/drawing/2014/main" id="{329AB1CB-5247-EE41-8D00-AEED75E5E77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0525" y="171799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104</xdr:row>
      <xdr:rowOff>9525</xdr:rowOff>
    </xdr:from>
    <xdr:to>
      <xdr:col>8</xdr:col>
      <xdr:colOff>238125</xdr:colOff>
      <xdr:row>105</xdr:row>
      <xdr:rowOff>0</xdr:rowOff>
    </xdr:to>
    <xdr:pic>
      <xdr:nvPicPr>
        <xdr:cNvPr id="56" name="Picture 42" descr="image">
          <a:extLst>
            <a:ext uri="{FF2B5EF4-FFF2-40B4-BE49-F238E27FC236}">
              <a16:creationId xmlns:a16="http://schemas.microsoft.com/office/drawing/2014/main" id="{065AEC41-3E88-E447-9A37-138BE747ED7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9025" y="171799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104</xdr:row>
      <xdr:rowOff>9525</xdr:rowOff>
    </xdr:from>
    <xdr:to>
      <xdr:col>9</xdr:col>
      <xdr:colOff>238125</xdr:colOff>
      <xdr:row>105</xdr:row>
      <xdr:rowOff>0</xdr:rowOff>
    </xdr:to>
    <xdr:pic>
      <xdr:nvPicPr>
        <xdr:cNvPr id="57" name="Picture 41" descr="image">
          <a:extLst>
            <a:ext uri="{FF2B5EF4-FFF2-40B4-BE49-F238E27FC236}">
              <a16:creationId xmlns:a16="http://schemas.microsoft.com/office/drawing/2014/main" id="{61238A04-0900-C649-A53F-22DBAEA8EB3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525" y="171799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104</xdr:row>
      <xdr:rowOff>9525</xdr:rowOff>
    </xdr:from>
    <xdr:to>
      <xdr:col>10</xdr:col>
      <xdr:colOff>238125</xdr:colOff>
      <xdr:row>105</xdr:row>
      <xdr:rowOff>0</xdr:rowOff>
    </xdr:to>
    <xdr:pic>
      <xdr:nvPicPr>
        <xdr:cNvPr id="58" name="Picture 40" descr="image">
          <a:extLst>
            <a:ext uri="{FF2B5EF4-FFF2-40B4-BE49-F238E27FC236}">
              <a16:creationId xmlns:a16="http://schemas.microsoft.com/office/drawing/2014/main" id="{EB2AA5F2-BBA8-3645-B5D2-6862D7708A1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171799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104</xdr:row>
      <xdr:rowOff>9525</xdr:rowOff>
    </xdr:from>
    <xdr:to>
      <xdr:col>11</xdr:col>
      <xdr:colOff>238125</xdr:colOff>
      <xdr:row>105</xdr:row>
      <xdr:rowOff>0</xdr:rowOff>
    </xdr:to>
    <xdr:pic>
      <xdr:nvPicPr>
        <xdr:cNvPr id="59" name="Picture 39" descr="image">
          <a:extLst>
            <a:ext uri="{FF2B5EF4-FFF2-40B4-BE49-F238E27FC236}">
              <a16:creationId xmlns:a16="http://schemas.microsoft.com/office/drawing/2014/main" id="{67B81601-C9E8-2A49-B59C-B05FA6EDA31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94525" y="171799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104</xdr:row>
      <xdr:rowOff>9525</xdr:rowOff>
    </xdr:from>
    <xdr:to>
      <xdr:col>12</xdr:col>
      <xdr:colOff>238125</xdr:colOff>
      <xdr:row>105</xdr:row>
      <xdr:rowOff>0</xdr:rowOff>
    </xdr:to>
    <xdr:pic>
      <xdr:nvPicPr>
        <xdr:cNvPr id="60" name="Picture 38" descr="image">
          <a:extLst>
            <a:ext uri="{FF2B5EF4-FFF2-40B4-BE49-F238E27FC236}">
              <a16:creationId xmlns:a16="http://schemas.microsoft.com/office/drawing/2014/main" id="{CCF9199D-F7FF-5B47-8FC6-412983064DA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93025" y="171799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104</xdr:row>
      <xdr:rowOff>9525</xdr:rowOff>
    </xdr:from>
    <xdr:to>
      <xdr:col>13</xdr:col>
      <xdr:colOff>238125</xdr:colOff>
      <xdr:row>105</xdr:row>
      <xdr:rowOff>0</xdr:rowOff>
    </xdr:to>
    <xdr:pic>
      <xdr:nvPicPr>
        <xdr:cNvPr id="61" name="Picture 37" descr="image">
          <a:extLst>
            <a:ext uri="{FF2B5EF4-FFF2-40B4-BE49-F238E27FC236}">
              <a16:creationId xmlns:a16="http://schemas.microsoft.com/office/drawing/2014/main" id="{39D394B9-48B7-F042-923D-B88FCA48926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91525" y="171799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105</xdr:row>
      <xdr:rowOff>9525</xdr:rowOff>
    </xdr:from>
    <xdr:to>
      <xdr:col>2</xdr:col>
      <xdr:colOff>0</xdr:colOff>
      <xdr:row>106</xdr:row>
      <xdr:rowOff>0</xdr:rowOff>
    </xdr:to>
    <xdr:pic>
      <xdr:nvPicPr>
        <xdr:cNvPr id="62" name="Picture 36" descr="image">
          <a:extLst>
            <a:ext uri="{FF2B5EF4-FFF2-40B4-BE49-F238E27FC236}">
              <a16:creationId xmlns:a16="http://schemas.microsoft.com/office/drawing/2014/main" id="{1986FFB1-D7CA-D446-A45A-36D5218C068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025" y="17345025"/>
          <a:ext cx="688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105</xdr:row>
      <xdr:rowOff>9525</xdr:rowOff>
    </xdr:from>
    <xdr:to>
      <xdr:col>3</xdr:col>
      <xdr:colOff>238125</xdr:colOff>
      <xdr:row>106</xdr:row>
      <xdr:rowOff>0</xdr:rowOff>
    </xdr:to>
    <xdr:pic>
      <xdr:nvPicPr>
        <xdr:cNvPr id="63" name="Picture 35" descr="image">
          <a:extLst>
            <a:ext uri="{FF2B5EF4-FFF2-40B4-BE49-F238E27FC236}">
              <a16:creationId xmlns:a16="http://schemas.microsoft.com/office/drawing/2014/main" id="{0CCE1974-8D5D-2B41-B98A-DA7AEF3B92C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6525" y="173450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105</xdr:row>
      <xdr:rowOff>9525</xdr:rowOff>
    </xdr:from>
    <xdr:to>
      <xdr:col>4</xdr:col>
      <xdr:colOff>238125</xdr:colOff>
      <xdr:row>106</xdr:row>
      <xdr:rowOff>0</xdr:rowOff>
    </xdr:to>
    <xdr:pic>
      <xdr:nvPicPr>
        <xdr:cNvPr id="64" name="Picture 34" descr="image">
          <a:extLst>
            <a:ext uri="{FF2B5EF4-FFF2-40B4-BE49-F238E27FC236}">
              <a16:creationId xmlns:a16="http://schemas.microsoft.com/office/drawing/2014/main" id="{723929B9-056B-E247-B19A-BBEBA49D809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5025" y="173450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105</xdr:row>
      <xdr:rowOff>9525</xdr:rowOff>
    </xdr:from>
    <xdr:to>
      <xdr:col>5</xdr:col>
      <xdr:colOff>238125</xdr:colOff>
      <xdr:row>106</xdr:row>
      <xdr:rowOff>0</xdr:rowOff>
    </xdr:to>
    <xdr:pic>
      <xdr:nvPicPr>
        <xdr:cNvPr id="65" name="Picture 33" descr="image">
          <a:extLst>
            <a:ext uri="{FF2B5EF4-FFF2-40B4-BE49-F238E27FC236}">
              <a16:creationId xmlns:a16="http://schemas.microsoft.com/office/drawing/2014/main" id="{E0C96F38-88C4-CC45-B37B-98102F69161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3525" y="173450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105</xdr:row>
      <xdr:rowOff>9525</xdr:rowOff>
    </xdr:from>
    <xdr:to>
      <xdr:col>6</xdr:col>
      <xdr:colOff>238125</xdr:colOff>
      <xdr:row>106</xdr:row>
      <xdr:rowOff>0</xdr:rowOff>
    </xdr:to>
    <xdr:pic>
      <xdr:nvPicPr>
        <xdr:cNvPr id="66" name="Picture 32" descr="image">
          <a:extLst>
            <a:ext uri="{FF2B5EF4-FFF2-40B4-BE49-F238E27FC236}">
              <a16:creationId xmlns:a16="http://schemas.microsoft.com/office/drawing/2014/main" id="{339ECFEF-87DE-DA4A-B485-119C11E86CC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2025" y="173450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105</xdr:row>
      <xdr:rowOff>9525</xdr:rowOff>
    </xdr:from>
    <xdr:to>
      <xdr:col>7</xdr:col>
      <xdr:colOff>238125</xdr:colOff>
      <xdr:row>106</xdr:row>
      <xdr:rowOff>0</xdr:rowOff>
    </xdr:to>
    <xdr:pic>
      <xdr:nvPicPr>
        <xdr:cNvPr id="67" name="Picture 31" descr="image">
          <a:extLst>
            <a:ext uri="{FF2B5EF4-FFF2-40B4-BE49-F238E27FC236}">
              <a16:creationId xmlns:a16="http://schemas.microsoft.com/office/drawing/2014/main" id="{6D07EB13-F2BF-6942-AB0B-C9E3663A28E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0525" y="173450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105</xdr:row>
      <xdr:rowOff>9525</xdr:rowOff>
    </xdr:from>
    <xdr:to>
      <xdr:col>8</xdr:col>
      <xdr:colOff>238125</xdr:colOff>
      <xdr:row>106</xdr:row>
      <xdr:rowOff>0</xdr:rowOff>
    </xdr:to>
    <xdr:pic>
      <xdr:nvPicPr>
        <xdr:cNvPr id="68" name="Picture 30" descr="image">
          <a:extLst>
            <a:ext uri="{FF2B5EF4-FFF2-40B4-BE49-F238E27FC236}">
              <a16:creationId xmlns:a16="http://schemas.microsoft.com/office/drawing/2014/main" id="{568068FC-3638-784E-B23E-DBC39341FE9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9025" y="173450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105</xdr:row>
      <xdr:rowOff>9525</xdr:rowOff>
    </xdr:from>
    <xdr:to>
      <xdr:col>9</xdr:col>
      <xdr:colOff>238125</xdr:colOff>
      <xdr:row>106</xdr:row>
      <xdr:rowOff>0</xdr:rowOff>
    </xdr:to>
    <xdr:pic>
      <xdr:nvPicPr>
        <xdr:cNvPr id="69" name="Picture 29" descr="image">
          <a:extLst>
            <a:ext uri="{FF2B5EF4-FFF2-40B4-BE49-F238E27FC236}">
              <a16:creationId xmlns:a16="http://schemas.microsoft.com/office/drawing/2014/main" id="{5029FE45-B67C-954B-8852-6414E799A1A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525" y="173450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105</xdr:row>
      <xdr:rowOff>9525</xdr:rowOff>
    </xdr:from>
    <xdr:to>
      <xdr:col>10</xdr:col>
      <xdr:colOff>238125</xdr:colOff>
      <xdr:row>106</xdr:row>
      <xdr:rowOff>0</xdr:rowOff>
    </xdr:to>
    <xdr:pic>
      <xdr:nvPicPr>
        <xdr:cNvPr id="70" name="Picture 28" descr="image">
          <a:extLst>
            <a:ext uri="{FF2B5EF4-FFF2-40B4-BE49-F238E27FC236}">
              <a16:creationId xmlns:a16="http://schemas.microsoft.com/office/drawing/2014/main" id="{0377DACF-C877-1943-AC62-C7E3AB26885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173450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105</xdr:row>
      <xdr:rowOff>9525</xdr:rowOff>
    </xdr:from>
    <xdr:to>
      <xdr:col>11</xdr:col>
      <xdr:colOff>238125</xdr:colOff>
      <xdr:row>106</xdr:row>
      <xdr:rowOff>0</xdr:rowOff>
    </xdr:to>
    <xdr:pic>
      <xdr:nvPicPr>
        <xdr:cNvPr id="71" name="Picture 27" descr="image">
          <a:extLst>
            <a:ext uri="{FF2B5EF4-FFF2-40B4-BE49-F238E27FC236}">
              <a16:creationId xmlns:a16="http://schemas.microsoft.com/office/drawing/2014/main" id="{DBE9A0B5-D0CC-7C48-86D1-8D694BF028C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94525" y="173450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105</xdr:row>
      <xdr:rowOff>9525</xdr:rowOff>
    </xdr:from>
    <xdr:to>
      <xdr:col>12</xdr:col>
      <xdr:colOff>238125</xdr:colOff>
      <xdr:row>106</xdr:row>
      <xdr:rowOff>0</xdr:rowOff>
    </xdr:to>
    <xdr:pic>
      <xdr:nvPicPr>
        <xdr:cNvPr id="72" name="Picture 26" descr="image">
          <a:extLst>
            <a:ext uri="{FF2B5EF4-FFF2-40B4-BE49-F238E27FC236}">
              <a16:creationId xmlns:a16="http://schemas.microsoft.com/office/drawing/2014/main" id="{DBD08100-27B9-2740-A65B-46EDBA2F3B9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93025" y="173450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105</xdr:row>
      <xdr:rowOff>9525</xdr:rowOff>
    </xdr:from>
    <xdr:to>
      <xdr:col>13</xdr:col>
      <xdr:colOff>238125</xdr:colOff>
      <xdr:row>106</xdr:row>
      <xdr:rowOff>0</xdr:rowOff>
    </xdr:to>
    <xdr:pic>
      <xdr:nvPicPr>
        <xdr:cNvPr id="73" name="Picture 25" descr="image">
          <a:extLst>
            <a:ext uri="{FF2B5EF4-FFF2-40B4-BE49-F238E27FC236}">
              <a16:creationId xmlns:a16="http://schemas.microsoft.com/office/drawing/2014/main" id="{B6B5368E-A010-0145-AFBA-5810B083623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91525" y="173450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106</xdr:row>
      <xdr:rowOff>9525</xdr:rowOff>
    </xdr:from>
    <xdr:to>
      <xdr:col>2</xdr:col>
      <xdr:colOff>0</xdr:colOff>
      <xdr:row>107</xdr:row>
      <xdr:rowOff>0</xdr:rowOff>
    </xdr:to>
    <xdr:pic>
      <xdr:nvPicPr>
        <xdr:cNvPr id="74" name="Picture 24" descr="image">
          <a:extLst>
            <a:ext uri="{FF2B5EF4-FFF2-40B4-BE49-F238E27FC236}">
              <a16:creationId xmlns:a16="http://schemas.microsoft.com/office/drawing/2014/main" id="{D7153C90-58D3-9F4B-AA56-735C5677656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025" y="17510125"/>
          <a:ext cx="688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106</xdr:row>
      <xdr:rowOff>9525</xdr:rowOff>
    </xdr:from>
    <xdr:to>
      <xdr:col>3</xdr:col>
      <xdr:colOff>238125</xdr:colOff>
      <xdr:row>107</xdr:row>
      <xdr:rowOff>0</xdr:rowOff>
    </xdr:to>
    <xdr:pic>
      <xdr:nvPicPr>
        <xdr:cNvPr id="75" name="Picture 23" descr="image">
          <a:extLst>
            <a:ext uri="{FF2B5EF4-FFF2-40B4-BE49-F238E27FC236}">
              <a16:creationId xmlns:a16="http://schemas.microsoft.com/office/drawing/2014/main" id="{5E4A0ECD-BBB4-F04A-AF80-A4D2D316DC1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6525" y="175101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106</xdr:row>
      <xdr:rowOff>9525</xdr:rowOff>
    </xdr:from>
    <xdr:to>
      <xdr:col>4</xdr:col>
      <xdr:colOff>238125</xdr:colOff>
      <xdr:row>107</xdr:row>
      <xdr:rowOff>0</xdr:rowOff>
    </xdr:to>
    <xdr:pic>
      <xdr:nvPicPr>
        <xdr:cNvPr id="76" name="Picture 22" descr="image">
          <a:extLst>
            <a:ext uri="{FF2B5EF4-FFF2-40B4-BE49-F238E27FC236}">
              <a16:creationId xmlns:a16="http://schemas.microsoft.com/office/drawing/2014/main" id="{FB15A5E7-19F3-034B-A513-5DF3B1983C1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5025" y="175101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106</xdr:row>
      <xdr:rowOff>9525</xdr:rowOff>
    </xdr:from>
    <xdr:to>
      <xdr:col>5</xdr:col>
      <xdr:colOff>238125</xdr:colOff>
      <xdr:row>107</xdr:row>
      <xdr:rowOff>0</xdr:rowOff>
    </xdr:to>
    <xdr:pic>
      <xdr:nvPicPr>
        <xdr:cNvPr id="77" name="Picture 21" descr="image">
          <a:extLst>
            <a:ext uri="{FF2B5EF4-FFF2-40B4-BE49-F238E27FC236}">
              <a16:creationId xmlns:a16="http://schemas.microsoft.com/office/drawing/2014/main" id="{4AD3E68A-6C14-E645-B3F7-90F44EFE56B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3525" y="175101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106</xdr:row>
      <xdr:rowOff>9525</xdr:rowOff>
    </xdr:from>
    <xdr:to>
      <xdr:col>6</xdr:col>
      <xdr:colOff>238125</xdr:colOff>
      <xdr:row>107</xdr:row>
      <xdr:rowOff>0</xdr:rowOff>
    </xdr:to>
    <xdr:pic>
      <xdr:nvPicPr>
        <xdr:cNvPr id="78" name="Picture 20" descr="image">
          <a:extLst>
            <a:ext uri="{FF2B5EF4-FFF2-40B4-BE49-F238E27FC236}">
              <a16:creationId xmlns:a16="http://schemas.microsoft.com/office/drawing/2014/main" id="{7D0EAB00-DA60-0C41-AB71-73009308289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2025" y="175101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106</xdr:row>
      <xdr:rowOff>9525</xdr:rowOff>
    </xdr:from>
    <xdr:to>
      <xdr:col>7</xdr:col>
      <xdr:colOff>238125</xdr:colOff>
      <xdr:row>107</xdr:row>
      <xdr:rowOff>0</xdr:rowOff>
    </xdr:to>
    <xdr:pic>
      <xdr:nvPicPr>
        <xdr:cNvPr id="79" name="Picture 19" descr="image">
          <a:extLst>
            <a:ext uri="{FF2B5EF4-FFF2-40B4-BE49-F238E27FC236}">
              <a16:creationId xmlns:a16="http://schemas.microsoft.com/office/drawing/2014/main" id="{7A064499-7ABB-F54B-B8E9-E9ADD2EE7B4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0525" y="175101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106</xdr:row>
      <xdr:rowOff>9525</xdr:rowOff>
    </xdr:from>
    <xdr:to>
      <xdr:col>8</xdr:col>
      <xdr:colOff>238125</xdr:colOff>
      <xdr:row>107</xdr:row>
      <xdr:rowOff>0</xdr:rowOff>
    </xdr:to>
    <xdr:pic>
      <xdr:nvPicPr>
        <xdr:cNvPr id="80" name="Picture 18" descr="image">
          <a:extLst>
            <a:ext uri="{FF2B5EF4-FFF2-40B4-BE49-F238E27FC236}">
              <a16:creationId xmlns:a16="http://schemas.microsoft.com/office/drawing/2014/main" id="{F1C226E0-C917-204D-823F-2EF523C9860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9025" y="175101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106</xdr:row>
      <xdr:rowOff>9525</xdr:rowOff>
    </xdr:from>
    <xdr:to>
      <xdr:col>9</xdr:col>
      <xdr:colOff>238125</xdr:colOff>
      <xdr:row>107</xdr:row>
      <xdr:rowOff>0</xdr:rowOff>
    </xdr:to>
    <xdr:pic>
      <xdr:nvPicPr>
        <xdr:cNvPr id="81" name="Picture 17" descr="image">
          <a:extLst>
            <a:ext uri="{FF2B5EF4-FFF2-40B4-BE49-F238E27FC236}">
              <a16:creationId xmlns:a16="http://schemas.microsoft.com/office/drawing/2014/main" id="{8F2970B9-9015-3A45-B4C9-D2EFD980E7D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525" y="175101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106</xdr:row>
      <xdr:rowOff>9525</xdr:rowOff>
    </xdr:from>
    <xdr:to>
      <xdr:col>10</xdr:col>
      <xdr:colOff>238125</xdr:colOff>
      <xdr:row>107</xdr:row>
      <xdr:rowOff>0</xdr:rowOff>
    </xdr:to>
    <xdr:pic>
      <xdr:nvPicPr>
        <xdr:cNvPr id="82" name="Picture 16" descr="image">
          <a:extLst>
            <a:ext uri="{FF2B5EF4-FFF2-40B4-BE49-F238E27FC236}">
              <a16:creationId xmlns:a16="http://schemas.microsoft.com/office/drawing/2014/main" id="{AE17129F-215F-CE49-B989-23E0D612248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175101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106</xdr:row>
      <xdr:rowOff>9525</xdr:rowOff>
    </xdr:from>
    <xdr:to>
      <xdr:col>11</xdr:col>
      <xdr:colOff>238125</xdr:colOff>
      <xdr:row>107</xdr:row>
      <xdr:rowOff>0</xdr:rowOff>
    </xdr:to>
    <xdr:pic>
      <xdr:nvPicPr>
        <xdr:cNvPr id="83" name="Picture 15" descr="image">
          <a:extLst>
            <a:ext uri="{FF2B5EF4-FFF2-40B4-BE49-F238E27FC236}">
              <a16:creationId xmlns:a16="http://schemas.microsoft.com/office/drawing/2014/main" id="{67A96695-4914-2544-8C6A-82A8782A628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94525" y="175101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106</xdr:row>
      <xdr:rowOff>9525</xdr:rowOff>
    </xdr:from>
    <xdr:to>
      <xdr:col>12</xdr:col>
      <xdr:colOff>238125</xdr:colOff>
      <xdr:row>107</xdr:row>
      <xdr:rowOff>0</xdr:rowOff>
    </xdr:to>
    <xdr:pic>
      <xdr:nvPicPr>
        <xdr:cNvPr id="84" name="Picture 14" descr="image">
          <a:extLst>
            <a:ext uri="{FF2B5EF4-FFF2-40B4-BE49-F238E27FC236}">
              <a16:creationId xmlns:a16="http://schemas.microsoft.com/office/drawing/2014/main" id="{0788CFF1-96EF-4245-8559-1126BECFD8B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93025" y="175101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106</xdr:row>
      <xdr:rowOff>9525</xdr:rowOff>
    </xdr:from>
    <xdr:to>
      <xdr:col>13</xdr:col>
      <xdr:colOff>238125</xdr:colOff>
      <xdr:row>107</xdr:row>
      <xdr:rowOff>0</xdr:rowOff>
    </xdr:to>
    <xdr:pic>
      <xdr:nvPicPr>
        <xdr:cNvPr id="85" name="Picture 13" descr="image">
          <a:extLst>
            <a:ext uri="{FF2B5EF4-FFF2-40B4-BE49-F238E27FC236}">
              <a16:creationId xmlns:a16="http://schemas.microsoft.com/office/drawing/2014/main" id="{913CF9A0-4679-C644-817A-44C2239D9A4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91525" y="175101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107</xdr:row>
      <xdr:rowOff>9525</xdr:rowOff>
    </xdr:from>
    <xdr:to>
      <xdr:col>2</xdr:col>
      <xdr:colOff>0</xdr:colOff>
      <xdr:row>108</xdr:row>
      <xdr:rowOff>0</xdr:rowOff>
    </xdr:to>
    <xdr:pic>
      <xdr:nvPicPr>
        <xdr:cNvPr id="86" name="Picture 12" descr="image">
          <a:extLst>
            <a:ext uri="{FF2B5EF4-FFF2-40B4-BE49-F238E27FC236}">
              <a16:creationId xmlns:a16="http://schemas.microsoft.com/office/drawing/2014/main" id="{C3F5360F-9E18-2444-93A1-4BF579EF04D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025" y="17675225"/>
          <a:ext cx="688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107</xdr:row>
      <xdr:rowOff>9525</xdr:rowOff>
    </xdr:from>
    <xdr:to>
      <xdr:col>3</xdr:col>
      <xdr:colOff>238125</xdr:colOff>
      <xdr:row>108</xdr:row>
      <xdr:rowOff>0</xdr:rowOff>
    </xdr:to>
    <xdr:pic>
      <xdr:nvPicPr>
        <xdr:cNvPr id="87" name="Picture 11" descr="image">
          <a:extLst>
            <a:ext uri="{FF2B5EF4-FFF2-40B4-BE49-F238E27FC236}">
              <a16:creationId xmlns:a16="http://schemas.microsoft.com/office/drawing/2014/main" id="{877E2802-B3F5-9449-9304-F750D478E7A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6525" y="176752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107</xdr:row>
      <xdr:rowOff>9525</xdr:rowOff>
    </xdr:from>
    <xdr:to>
      <xdr:col>4</xdr:col>
      <xdr:colOff>238125</xdr:colOff>
      <xdr:row>108</xdr:row>
      <xdr:rowOff>0</xdr:rowOff>
    </xdr:to>
    <xdr:pic>
      <xdr:nvPicPr>
        <xdr:cNvPr id="88" name="Picture 10" descr="image">
          <a:extLst>
            <a:ext uri="{FF2B5EF4-FFF2-40B4-BE49-F238E27FC236}">
              <a16:creationId xmlns:a16="http://schemas.microsoft.com/office/drawing/2014/main" id="{C7468A80-4403-D248-83EC-BDF1D0D2A9D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5025" y="176752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107</xdr:row>
      <xdr:rowOff>9525</xdr:rowOff>
    </xdr:from>
    <xdr:to>
      <xdr:col>5</xdr:col>
      <xdr:colOff>238125</xdr:colOff>
      <xdr:row>108</xdr:row>
      <xdr:rowOff>0</xdr:rowOff>
    </xdr:to>
    <xdr:pic>
      <xdr:nvPicPr>
        <xdr:cNvPr id="89" name="Picture 9" descr="image">
          <a:extLst>
            <a:ext uri="{FF2B5EF4-FFF2-40B4-BE49-F238E27FC236}">
              <a16:creationId xmlns:a16="http://schemas.microsoft.com/office/drawing/2014/main" id="{A8FE3843-3DFA-DC49-9C71-79149D5BEE9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3525" y="176752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107</xdr:row>
      <xdr:rowOff>9525</xdr:rowOff>
    </xdr:from>
    <xdr:to>
      <xdr:col>6</xdr:col>
      <xdr:colOff>238125</xdr:colOff>
      <xdr:row>108</xdr:row>
      <xdr:rowOff>0</xdr:rowOff>
    </xdr:to>
    <xdr:pic>
      <xdr:nvPicPr>
        <xdr:cNvPr id="90" name="Picture 8" descr="image">
          <a:extLst>
            <a:ext uri="{FF2B5EF4-FFF2-40B4-BE49-F238E27FC236}">
              <a16:creationId xmlns:a16="http://schemas.microsoft.com/office/drawing/2014/main" id="{57050138-38BC-8347-96A0-AA238F9412F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2025" y="176752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107</xdr:row>
      <xdr:rowOff>9525</xdr:rowOff>
    </xdr:from>
    <xdr:to>
      <xdr:col>7</xdr:col>
      <xdr:colOff>238125</xdr:colOff>
      <xdr:row>108</xdr:row>
      <xdr:rowOff>0</xdr:rowOff>
    </xdr:to>
    <xdr:pic>
      <xdr:nvPicPr>
        <xdr:cNvPr id="91" name="Picture 7" descr="image">
          <a:extLst>
            <a:ext uri="{FF2B5EF4-FFF2-40B4-BE49-F238E27FC236}">
              <a16:creationId xmlns:a16="http://schemas.microsoft.com/office/drawing/2014/main" id="{B8CA92F0-3876-7E40-8602-CD38FE0DF5F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0525" y="176752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107</xdr:row>
      <xdr:rowOff>9525</xdr:rowOff>
    </xdr:from>
    <xdr:to>
      <xdr:col>8</xdr:col>
      <xdr:colOff>238125</xdr:colOff>
      <xdr:row>108</xdr:row>
      <xdr:rowOff>0</xdr:rowOff>
    </xdr:to>
    <xdr:pic>
      <xdr:nvPicPr>
        <xdr:cNvPr id="92" name="Picture 6" descr="image">
          <a:extLst>
            <a:ext uri="{FF2B5EF4-FFF2-40B4-BE49-F238E27FC236}">
              <a16:creationId xmlns:a16="http://schemas.microsoft.com/office/drawing/2014/main" id="{4E184ADD-71A9-274F-B073-174C23087C7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9025" y="176752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107</xdr:row>
      <xdr:rowOff>9525</xdr:rowOff>
    </xdr:from>
    <xdr:to>
      <xdr:col>9</xdr:col>
      <xdr:colOff>238125</xdr:colOff>
      <xdr:row>108</xdr:row>
      <xdr:rowOff>0</xdr:rowOff>
    </xdr:to>
    <xdr:pic>
      <xdr:nvPicPr>
        <xdr:cNvPr id="93" name="Picture 5" descr="image">
          <a:extLst>
            <a:ext uri="{FF2B5EF4-FFF2-40B4-BE49-F238E27FC236}">
              <a16:creationId xmlns:a16="http://schemas.microsoft.com/office/drawing/2014/main" id="{C1CC36F6-1038-5843-BB96-EA30D04D976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525" y="176752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107</xdr:row>
      <xdr:rowOff>9525</xdr:rowOff>
    </xdr:from>
    <xdr:to>
      <xdr:col>10</xdr:col>
      <xdr:colOff>238125</xdr:colOff>
      <xdr:row>108</xdr:row>
      <xdr:rowOff>0</xdr:rowOff>
    </xdr:to>
    <xdr:pic>
      <xdr:nvPicPr>
        <xdr:cNvPr id="94" name="Picture 4" descr="image">
          <a:extLst>
            <a:ext uri="{FF2B5EF4-FFF2-40B4-BE49-F238E27FC236}">
              <a16:creationId xmlns:a16="http://schemas.microsoft.com/office/drawing/2014/main" id="{FB9A78FA-26E3-E94B-AB2D-2CA585FB39F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176752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107</xdr:row>
      <xdr:rowOff>9525</xdr:rowOff>
    </xdr:from>
    <xdr:to>
      <xdr:col>11</xdr:col>
      <xdr:colOff>238125</xdr:colOff>
      <xdr:row>108</xdr:row>
      <xdr:rowOff>0</xdr:rowOff>
    </xdr:to>
    <xdr:pic>
      <xdr:nvPicPr>
        <xdr:cNvPr id="95" name="Picture 3" descr="image">
          <a:extLst>
            <a:ext uri="{FF2B5EF4-FFF2-40B4-BE49-F238E27FC236}">
              <a16:creationId xmlns:a16="http://schemas.microsoft.com/office/drawing/2014/main" id="{C26A8038-D236-2C4A-96FC-2FFC9D24D88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94525" y="176752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107</xdr:row>
      <xdr:rowOff>9525</xdr:rowOff>
    </xdr:from>
    <xdr:to>
      <xdr:col>12</xdr:col>
      <xdr:colOff>238125</xdr:colOff>
      <xdr:row>108</xdr:row>
      <xdr:rowOff>0</xdr:rowOff>
    </xdr:to>
    <xdr:pic>
      <xdr:nvPicPr>
        <xdr:cNvPr id="96" name="Picture 2" descr="image">
          <a:extLst>
            <a:ext uri="{FF2B5EF4-FFF2-40B4-BE49-F238E27FC236}">
              <a16:creationId xmlns:a16="http://schemas.microsoft.com/office/drawing/2014/main" id="{9EB4075B-8B61-8648-8E66-52C17A2ABAE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93025" y="176752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107</xdr:row>
      <xdr:rowOff>9525</xdr:rowOff>
    </xdr:from>
    <xdr:to>
      <xdr:col>13</xdr:col>
      <xdr:colOff>238125</xdr:colOff>
      <xdr:row>108</xdr:row>
      <xdr:rowOff>0</xdr:rowOff>
    </xdr:to>
    <xdr:pic>
      <xdr:nvPicPr>
        <xdr:cNvPr id="97" name="Picture 1" descr="image">
          <a:extLst>
            <a:ext uri="{FF2B5EF4-FFF2-40B4-BE49-F238E27FC236}">
              <a16:creationId xmlns:a16="http://schemas.microsoft.com/office/drawing/2014/main" id="{9392E7FF-AE38-1443-9D3D-22C009E0604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91525" y="176752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</xdr:row>
      <xdr:rowOff>9525</xdr:rowOff>
    </xdr:from>
    <xdr:to>
      <xdr:col>2</xdr:col>
      <xdr:colOff>0</xdr:colOff>
      <xdr:row>4</xdr:row>
      <xdr:rowOff>0</xdr:rowOff>
    </xdr:to>
    <xdr:pic>
      <xdr:nvPicPr>
        <xdr:cNvPr id="2" name="Picture 96" descr="image">
          <a:extLst>
            <a:ext uri="{FF2B5EF4-FFF2-40B4-BE49-F238E27FC236}">
              <a16:creationId xmlns:a16="http://schemas.microsoft.com/office/drawing/2014/main" id="{5670558C-94A9-FF42-B003-26BB395D0D1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504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3</xdr:row>
      <xdr:rowOff>9525</xdr:rowOff>
    </xdr:from>
    <xdr:to>
      <xdr:col>3</xdr:col>
      <xdr:colOff>0</xdr:colOff>
      <xdr:row>4</xdr:row>
      <xdr:rowOff>0</xdr:rowOff>
    </xdr:to>
    <xdr:pic>
      <xdr:nvPicPr>
        <xdr:cNvPr id="3" name="Picture 95" descr="image">
          <a:extLst>
            <a:ext uri="{FF2B5EF4-FFF2-40B4-BE49-F238E27FC236}">
              <a16:creationId xmlns:a16="http://schemas.microsoft.com/office/drawing/2014/main" id="{34169232-4872-FE4E-AD07-D920F523403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525" y="504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3</xdr:row>
      <xdr:rowOff>9525</xdr:rowOff>
    </xdr:from>
    <xdr:to>
      <xdr:col>4</xdr:col>
      <xdr:colOff>0</xdr:colOff>
      <xdr:row>4</xdr:row>
      <xdr:rowOff>0</xdr:rowOff>
    </xdr:to>
    <xdr:pic>
      <xdr:nvPicPr>
        <xdr:cNvPr id="4" name="Picture 94" descr="image">
          <a:extLst>
            <a:ext uri="{FF2B5EF4-FFF2-40B4-BE49-F238E27FC236}">
              <a16:creationId xmlns:a16="http://schemas.microsoft.com/office/drawing/2014/main" id="{8A45438D-BCD3-9E43-AAE4-2BDFB85E4B1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504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3</xdr:row>
      <xdr:rowOff>9525</xdr:rowOff>
    </xdr:from>
    <xdr:to>
      <xdr:col>5</xdr:col>
      <xdr:colOff>0</xdr:colOff>
      <xdr:row>4</xdr:row>
      <xdr:rowOff>0</xdr:rowOff>
    </xdr:to>
    <xdr:pic>
      <xdr:nvPicPr>
        <xdr:cNvPr id="5" name="Picture 93" descr="image">
          <a:extLst>
            <a:ext uri="{FF2B5EF4-FFF2-40B4-BE49-F238E27FC236}">
              <a16:creationId xmlns:a16="http://schemas.microsoft.com/office/drawing/2014/main" id="{DA7B224B-1097-C64F-AD29-7B7E44C94AC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525" y="504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3</xdr:row>
      <xdr:rowOff>9525</xdr:rowOff>
    </xdr:from>
    <xdr:to>
      <xdr:col>6</xdr:col>
      <xdr:colOff>0</xdr:colOff>
      <xdr:row>4</xdr:row>
      <xdr:rowOff>0</xdr:rowOff>
    </xdr:to>
    <xdr:pic>
      <xdr:nvPicPr>
        <xdr:cNvPr id="6" name="Picture 92" descr="image">
          <a:extLst>
            <a:ext uri="{FF2B5EF4-FFF2-40B4-BE49-F238E27FC236}">
              <a16:creationId xmlns:a16="http://schemas.microsoft.com/office/drawing/2014/main" id="{B483E56F-D877-8E43-969D-9D28B937816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025" y="504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3</xdr:row>
      <xdr:rowOff>9525</xdr:rowOff>
    </xdr:from>
    <xdr:to>
      <xdr:col>7</xdr:col>
      <xdr:colOff>0</xdr:colOff>
      <xdr:row>4</xdr:row>
      <xdr:rowOff>0</xdr:rowOff>
    </xdr:to>
    <xdr:pic>
      <xdr:nvPicPr>
        <xdr:cNvPr id="7" name="Picture 91" descr="image">
          <a:extLst>
            <a:ext uri="{FF2B5EF4-FFF2-40B4-BE49-F238E27FC236}">
              <a16:creationId xmlns:a16="http://schemas.microsoft.com/office/drawing/2014/main" id="{B652955E-96FD-F046-8508-E96D9B1EFF6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504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3</xdr:row>
      <xdr:rowOff>9525</xdr:rowOff>
    </xdr:from>
    <xdr:to>
      <xdr:col>8</xdr:col>
      <xdr:colOff>0</xdr:colOff>
      <xdr:row>4</xdr:row>
      <xdr:rowOff>0</xdr:rowOff>
    </xdr:to>
    <xdr:pic>
      <xdr:nvPicPr>
        <xdr:cNvPr id="8" name="Picture 90" descr="image">
          <a:extLst>
            <a:ext uri="{FF2B5EF4-FFF2-40B4-BE49-F238E27FC236}">
              <a16:creationId xmlns:a16="http://schemas.microsoft.com/office/drawing/2014/main" id="{A4D3D213-913E-3840-9126-889207CB1BD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8025" y="504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3</xdr:row>
      <xdr:rowOff>9525</xdr:rowOff>
    </xdr:from>
    <xdr:to>
      <xdr:col>9</xdr:col>
      <xdr:colOff>0</xdr:colOff>
      <xdr:row>4</xdr:row>
      <xdr:rowOff>0</xdr:rowOff>
    </xdr:to>
    <xdr:pic>
      <xdr:nvPicPr>
        <xdr:cNvPr id="9" name="Picture 89" descr="image">
          <a:extLst>
            <a:ext uri="{FF2B5EF4-FFF2-40B4-BE49-F238E27FC236}">
              <a16:creationId xmlns:a16="http://schemas.microsoft.com/office/drawing/2014/main" id="{60E8F1A1-E2ED-874E-9041-14FB5396C10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525" y="504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3</xdr:row>
      <xdr:rowOff>9525</xdr:rowOff>
    </xdr:from>
    <xdr:to>
      <xdr:col>10</xdr:col>
      <xdr:colOff>0</xdr:colOff>
      <xdr:row>4</xdr:row>
      <xdr:rowOff>0</xdr:rowOff>
    </xdr:to>
    <xdr:pic>
      <xdr:nvPicPr>
        <xdr:cNvPr id="10" name="Picture 88" descr="image">
          <a:extLst>
            <a:ext uri="{FF2B5EF4-FFF2-40B4-BE49-F238E27FC236}">
              <a16:creationId xmlns:a16="http://schemas.microsoft.com/office/drawing/2014/main" id="{90DE301D-55CE-5A47-A420-0BE1525362A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504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3</xdr:row>
      <xdr:rowOff>9525</xdr:rowOff>
    </xdr:from>
    <xdr:to>
      <xdr:col>11</xdr:col>
      <xdr:colOff>0</xdr:colOff>
      <xdr:row>4</xdr:row>
      <xdr:rowOff>0</xdr:rowOff>
    </xdr:to>
    <xdr:pic>
      <xdr:nvPicPr>
        <xdr:cNvPr id="11" name="Picture 87" descr="image">
          <a:extLst>
            <a:ext uri="{FF2B5EF4-FFF2-40B4-BE49-F238E27FC236}">
              <a16:creationId xmlns:a16="http://schemas.microsoft.com/office/drawing/2014/main" id="{A5282BF8-4B90-EA42-B522-14D5F1F2A40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525" y="504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3</xdr:row>
      <xdr:rowOff>9525</xdr:rowOff>
    </xdr:from>
    <xdr:to>
      <xdr:col>12</xdr:col>
      <xdr:colOff>0</xdr:colOff>
      <xdr:row>4</xdr:row>
      <xdr:rowOff>0</xdr:rowOff>
    </xdr:to>
    <xdr:pic>
      <xdr:nvPicPr>
        <xdr:cNvPr id="12" name="Picture 86" descr="image">
          <a:extLst>
            <a:ext uri="{FF2B5EF4-FFF2-40B4-BE49-F238E27FC236}">
              <a16:creationId xmlns:a16="http://schemas.microsoft.com/office/drawing/2014/main" id="{FC9BDB56-168C-E24E-8692-FADBEA5466D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0025" y="504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3</xdr:row>
      <xdr:rowOff>9525</xdr:rowOff>
    </xdr:from>
    <xdr:to>
      <xdr:col>13</xdr:col>
      <xdr:colOff>0</xdr:colOff>
      <xdr:row>4</xdr:row>
      <xdr:rowOff>0</xdr:rowOff>
    </xdr:to>
    <xdr:pic>
      <xdr:nvPicPr>
        <xdr:cNvPr id="13" name="Picture 85" descr="image">
          <a:extLst>
            <a:ext uri="{FF2B5EF4-FFF2-40B4-BE49-F238E27FC236}">
              <a16:creationId xmlns:a16="http://schemas.microsoft.com/office/drawing/2014/main" id="{4BE9939E-6259-3742-8CB7-BF101E8D9AC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5525" y="504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4</xdr:row>
      <xdr:rowOff>9525</xdr:rowOff>
    </xdr:from>
    <xdr:to>
      <xdr:col>2</xdr:col>
      <xdr:colOff>0</xdr:colOff>
      <xdr:row>5</xdr:row>
      <xdr:rowOff>0</xdr:rowOff>
    </xdr:to>
    <xdr:pic>
      <xdr:nvPicPr>
        <xdr:cNvPr id="14" name="Picture 84" descr="image">
          <a:extLst>
            <a:ext uri="{FF2B5EF4-FFF2-40B4-BE49-F238E27FC236}">
              <a16:creationId xmlns:a16="http://schemas.microsoft.com/office/drawing/2014/main" id="{817FEEEF-B911-9F4C-8A9F-9C22658B015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669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4</xdr:row>
      <xdr:rowOff>9525</xdr:rowOff>
    </xdr:from>
    <xdr:to>
      <xdr:col>3</xdr:col>
      <xdr:colOff>0</xdr:colOff>
      <xdr:row>5</xdr:row>
      <xdr:rowOff>0</xdr:rowOff>
    </xdr:to>
    <xdr:pic>
      <xdr:nvPicPr>
        <xdr:cNvPr id="15" name="Picture 83" descr="image">
          <a:extLst>
            <a:ext uri="{FF2B5EF4-FFF2-40B4-BE49-F238E27FC236}">
              <a16:creationId xmlns:a16="http://schemas.microsoft.com/office/drawing/2014/main" id="{E72FB28D-2679-4845-AF9C-A5318F272F9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525" y="669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4</xdr:row>
      <xdr:rowOff>9525</xdr:rowOff>
    </xdr:from>
    <xdr:to>
      <xdr:col>4</xdr:col>
      <xdr:colOff>0</xdr:colOff>
      <xdr:row>5</xdr:row>
      <xdr:rowOff>0</xdr:rowOff>
    </xdr:to>
    <xdr:pic>
      <xdr:nvPicPr>
        <xdr:cNvPr id="16" name="Picture 82" descr="image">
          <a:extLst>
            <a:ext uri="{FF2B5EF4-FFF2-40B4-BE49-F238E27FC236}">
              <a16:creationId xmlns:a16="http://schemas.microsoft.com/office/drawing/2014/main" id="{4AA307BF-0889-9047-AD84-D333FC1B9D0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669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4</xdr:row>
      <xdr:rowOff>9525</xdr:rowOff>
    </xdr:from>
    <xdr:to>
      <xdr:col>5</xdr:col>
      <xdr:colOff>0</xdr:colOff>
      <xdr:row>5</xdr:row>
      <xdr:rowOff>0</xdr:rowOff>
    </xdr:to>
    <xdr:pic>
      <xdr:nvPicPr>
        <xdr:cNvPr id="17" name="Picture 81" descr="image">
          <a:extLst>
            <a:ext uri="{FF2B5EF4-FFF2-40B4-BE49-F238E27FC236}">
              <a16:creationId xmlns:a16="http://schemas.microsoft.com/office/drawing/2014/main" id="{6028CB72-DF43-EF4C-9836-FE68EAB5BAF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525" y="669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4</xdr:row>
      <xdr:rowOff>9525</xdr:rowOff>
    </xdr:from>
    <xdr:to>
      <xdr:col>6</xdr:col>
      <xdr:colOff>0</xdr:colOff>
      <xdr:row>5</xdr:row>
      <xdr:rowOff>0</xdr:rowOff>
    </xdr:to>
    <xdr:pic>
      <xdr:nvPicPr>
        <xdr:cNvPr id="18" name="Picture 80" descr="image">
          <a:extLst>
            <a:ext uri="{FF2B5EF4-FFF2-40B4-BE49-F238E27FC236}">
              <a16:creationId xmlns:a16="http://schemas.microsoft.com/office/drawing/2014/main" id="{2A97DC44-DDFA-504E-B8F3-5D568A7D761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025" y="669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4</xdr:row>
      <xdr:rowOff>9525</xdr:rowOff>
    </xdr:from>
    <xdr:to>
      <xdr:col>7</xdr:col>
      <xdr:colOff>0</xdr:colOff>
      <xdr:row>5</xdr:row>
      <xdr:rowOff>0</xdr:rowOff>
    </xdr:to>
    <xdr:pic>
      <xdr:nvPicPr>
        <xdr:cNvPr id="19" name="Picture 79" descr="image">
          <a:extLst>
            <a:ext uri="{FF2B5EF4-FFF2-40B4-BE49-F238E27FC236}">
              <a16:creationId xmlns:a16="http://schemas.microsoft.com/office/drawing/2014/main" id="{0D0D4583-BC1C-6B4E-8E17-834045833BA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669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4</xdr:row>
      <xdr:rowOff>9525</xdr:rowOff>
    </xdr:from>
    <xdr:to>
      <xdr:col>8</xdr:col>
      <xdr:colOff>0</xdr:colOff>
      <xdr:row>5</xdr:row>
      <xdr:rowOff>0</xdr:rowOff>
    </xdr:to>
    <xdr:pic>
      <xdr:nvPicPr>
        <xdr:cNvPr id="20" name="Picture 78" descr="image">
          <a:extLst>
            <a:ext uri="{FF2B5EF4-FFF2-40B4-BE49-F238E27FC236}">
              <a16:creationId xmlns:a16="http://schemas.microsoft.com/office/drawing/2014/main" id="{17731860-E7E1-3D40-9E05-355FE98F4AB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8025" y="669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4</xdr:row>
      <xdr:rowOff>9525</xdr:rowOff>
    </xdr:from>
    <xdr:to>
      <xdr:col>9</xdr:col>
      <xdr:colOff>0</xdr:colOff>
      <xdr:row>5</xdr:row>
      <xdr:rowOff>0</xdr:rowOff>
    </xdr:to>
    <xdr:pic>
      <xdr:nvPicPr>
        <xdr:cNvPr id="21" name="Picture 77" descr="image">
          <a:extLst>
            <a:ext uri="{FF2B5EF4-FFF2-40B4-BE49-F238E27FC236}">
              <a16:creationId xmlns:a16="http://schemas.microsoft.com/office/drawing/2014/main" id="{663708F2-C394-504A-8872-0B336BC1327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525" y="669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4</xdr:row>
      <xdr:rowOff>9525</xdr:rowOff>
    </xdr:from>
    <xdr:to>
      <xdr:col>10</xdr:col>
      <xdr:colOff>0</xdr:colOff>
      <xdr:row>5</xdr:row>
      <xdr:rowOff>0</xdr:rowOff>
    </xdr:to>
    <xdr:pic>
      <xdr:nvPicPr>
        <xdr:cNvPr id="22" name="Picture 76" descr="image">
          <a:extLst>
            <a:ext uri="{FF2B5EF4-FFF2-40B4-BE49-F238E27FC236}">
              <a16:creationId xmlns:a16="http://schemas.microsoft.com/office/drawing/2014/main" id="{653FBD80-C133-5E49-9657-793708767AA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669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4</xdr:row>
      <xdr:rowOff>9525</xdr:rowOff>
    </xdr:from>
    <xdr:to>
      <xdr:col>11</xdr:col>
      <xdr:colOff>0</xdr:colOff>
      <xdr:row>5</xdr:row>
      <xdr:rowOff>0</xdr:rowOff>
    </xdr:to>
    <xdr:pic>
      <xdr:nvPicPr>
        <xdr:cNvPr id="23" name="Picture 75" descr="image">
          <a:extLst>
            <a:ext uri="{FF2B5EF4-FFF2-40B4-BE49-F238E27FC236}">
              <a16:creationId xmlns:a16="http://schemas.microsoft.com/office/drawing/2014/main" id="{FDC14ED0-83A5-814B-8BFF-1CA2B1C2EA8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525" y="669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4</xdr:row>
      <xdr:rowOff>9525</xdr:rowOff>
    </xdr:from>
    <xdr:to>
      <xdr:col>12</xdr:col>
      <xdr:colOff>0</xdr:colOff>
      <xdr:row>5</xdr:row>
      <xdr:rowOff>0</xdr:rowOff>
    </xdr:to>
    <xdr:pic>
      <xdr:nvPicPr>
        <xdr:cNvPr id="24" name="Picture 74" descr="image">
          <a:extLst>
            <a:ext uri="{FF2B5EF4-FFF2-40B4-BE49-F238E27FC236}">
              <a16:creationId xmlns:a16="http://schemas.microsoft.com/office/drawing/2014/main" id="{F4F1327A-7F72-BF4C-8AE4-4FA8FC16110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0025" y="669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4</xdr:row>
      <xdr:rowOff>9525</xdr:rowOff>
    </xdr:from>
    <xdr:to>
      <xdr:col>13</xdr:col>
      <xdr:colOff>0</xdr:colOff>
      <xdr:row>5</xdr:row>
      <xdr:rowOff>0</xdr:rowOff>
    </xdr:to>
    <xdr:pic>
      <xdr:nvPicPr>
        <xdr:cNvPr id="25" name="Picture 73" descr="image">
          <a:extLst>
            <a:ext uri="{FF2B5EF4-FFF2-40B4-BE49-F238E27FC236}">
              <a16:creationId xmlns:a16="http://schemas.microsoft.com/office/drawing/2014/main" id="{1AE2D799-A042-964B-ACD0-611C41CCD4A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5525" y="669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5</xdr:row>
      <xdr:rowOff>9525</xdr:rowOff>
    </xdr:from>
    <xdr:to>
      <xdr:col>2</xdr:col>
      <xdr:colOff>0</xdr:colOff>
      <xdr:row>6</xdr:row>
      <xdr:rowOff>0</xdr:rowOff>
    </xdr:to>
    <xdr:pic>
      <xdr:nvPicPr>
        <xdr:cNvPr id="26" name="Picture 72" descr="image">
          <a:extLst>
            <a:ext uri="{FF2B5EF4-FFF2-40B4-BE49-F238E27FC236}">
              <a16:creationId xmlns:a16="http://schemas.microsoft.com/office/drawing/2014/main" id="{A26F1138-E898-3542-836C-EB51CBF1A39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835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5</xdr:row>
      <xdr:rowOff>9525</xdr:rowOff>
    </xdr:from>
    <xdr:to>
      <xdr:col>3</xdr:col>
      <xdr:colOff>0</xdr:colOff>
      <xdr:row>6</xdr:row>
      <xdr:rowOff>0</xdr:rowOff>
    </xdr:to>
    <xdr:pic>
      <xdr:nvPicPr>
        <xdr:cNvPr id="27" name="Picture 71" descr="image">
          <a:extLst>
            <a:ext uri="{FF2B5EF4-FFF2-40B4-BE49-F238E27FC236}">
              <a16:creationId xmlns:a16="http://schemas.microsoft.com/office/drawing/2014/main" id="{1BA234C1-53ED-C14B-891F-C64B21DFB72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525" y="835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5</xdr:row>
      <xdr:rowOff>9525</xdr:rowOff>
    </xdr:from>
    <xdr:to>
      <xdr:col>4</xdr:col>
      <xdr:colOff>0</xdr:colOff>
      <xdr:row>6</xdr:row>
      <xdr:rowOff>0</xdr:rowOff>
    </xdr:to>
    <xdr:pic>
      <xdr:nvPicPr>
        <xdr:cNvPr id="28" name="Picture 70" descr="image">
          <a:extLst>
            <a:ext uri="{FF2B5EF4-FFF2-40B4-BE49-F238E27FC236}">
              <a16:creationId xmlns:a16="http://schemas.microsoft.com/office/drawing/2014/main" id="{7372BDFE-3398-0E47-850C-B325D2DE3BA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835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5</xdr:row>
      <xdr:rowOff>9525</xdr:rowOff>
    </xdr:from>
    <xdr:to>
      <xdr:col>5</xdr:col>
      <xdr:colOff>0</xdr:colOff>
      <xdr:row>6</xdr:row>
      <xdr:rowOff>0</xdr:rowOff>
    </xdr:to>
    <xdr:pic>
      <xdr:nvPicPr>
        <xdr:cNvPr id="29" name="Picture 69" descr="image">
          <a:extLst>
            <a:ext uri="{FF2B5EF4-FFF2-40B4-BE49-F238E27FC236}">
              <a16:creationId xmlns:a16="http://schemas.microsoft.com/office/drawing/2014/main" id="{7BAAC715-185D-CE46-84AA-AC1C2C33AA0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525" y="835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5</xdr:row>
      <xdr:rowOff>9525</xdr:rowOff>
    </xdr:from>
    <xdr:to>
      <xdr:col>6</xdr:col>
      <xdr:colOff>0</xdr:colOff>
      <xdr:row>6</xdr:row>
      <xdr:rowOff>0</xdr:rowOff>
    </xdr:to>
    <xdr:pic>
      <xdr:nvPicPr>
        <xdr:cNvPr id="30" name="Picture 68" descr="image">
          <a:extLst>
            <a:ext uri="{FF2B5EF4-FFF2-40B4-BE49-F238E27FC236}">
              <a16:creationId xmlns:a16="http://schemas.microsoft.com/office/drawing/2014/main" id="{186829BA-8B00-FE49-920B-E6FF5CA9E2B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025" y="835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5</xdr:row>
      <xdr:rowOff>9525</xdr:rowOff>
    </xdr:from>
    <xdr:to>
      <xdr:col>7</xdr:col>
      <xdr:colOff>0</xdr:colOff>
      <xdr:row>6</xdr:row>
      <xdr:rowOff>0</xdr:rowOff>
    </xdr:to>
    <xdr:pic>
      <xdr:nvPicPr>
        <xdr:cNvPr id="31" name="Picture 67" descr="image">
          <a:extLst>
            <a:ext uri="{FF2B5EF4-FFF2-40B4-BE49-F238E27FC236}">
              <a16:creationId xmlns:a16="http://schemas.microsoft.com/office/drawing/2014/main" id="{1BC74EC0-A438-604A-AC0E-69D05B2FD06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835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5</xdr:row>
      <xdr:rowOff>9525</xdr:rowOff>
    </xdr:from>
    <xdr:to>
      <xdr:col>8</xdr:col>
      <xdr:colOff>0</xdr:colOff>
      <xdr:row>6</xdr:row>
      <xdr:rowOff>0</xdr:rowOff>
    </xdr:to>
    <xdr:pic>
      <xdr:nvPicPr>
        <xdr:cNvPr id="32" name="Picture 66" descr="image">
          <a:extLst>
            <a:ext uri="{FF2B5EF4-FFF2-40B4-BE49-F238E27FC236}">
              <a16:creationId xmlns:a16="http://schemas.microsoft.com/office/drawing/2014/main" id="{DA169549-8EBB-2D42-95BC-FDF58B3FD4A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8025" y="835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5</xdr:row>
      <xdr:rowOff>9525</xdr:rowOff>
    </xdr:from>
    <xdr:to>
      <xdr:col>9</xdr:col>
      <xdr:colOff>0</xdr:colOff>
      <xdr:row>6</xdr:row>
      <xdr:rowOff>0</xdr:rowOff>
    </xdr:to>
    <xdr:pic>
      <xdr:nvPicPr>
        <xdr:cNvPr id="33" name="Picture 65" descr="image">
          <a:extLst>
            <a:ext uri="{FF2B5EF4-FFF2-40B4-BE49-F238E27FC236}">
              <a16:creationId xmlns:a16="http://schemas.microsoft.com/office/drawing/2014/main" id="{B566C271-AC9D-E748-81E2-3791EF836E6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525" y="835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5</xdr:row>
      <xdr:rowOff>9525</xdr:rowOff>
    </xdr:from>
    <xdr:to>
      <xdr:col>10</xdr:col>
      <xdr:colOff>0</xdr:colOff>
      <xdr:row>6</xdr:row>
      <xdr:rowOff>0</xdr:rowOff>
    </xdr:to>
    <xdr:pic>
      <xdr:nvPicPr>
        <xdr:cNvPr id="34" name="Picture 64" descr="image">
          <a:extLst>
            <a:ext uri="{FF2B5EF4-FFF2-40B4-BE49-F238E27FC236}">
              <a16:creationId xmlns:a16="http://schemas.microsoft.com/office/drawing/2014/main" id="{3547EC28-08B0-584D-B709-1D2632C679D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835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5</xdr:row>
      <xdr:rowOff>9525</xdr:rowOff>
    </xdr:from>
    <xdr:to>
      <xdr:col>11</xdr:col>
      <xdr:colOff>0</xdr:colOff>
      <xdr:row>6</xdr:row>
      <xdr:rowOff>0</xdr:rowOff>
    </xdr:to>
    <xdr:pic>
      <xdr:nvPicPr>
        <xdr:cNvPr id="35" name="Picture 63" descr="image">
          <a:extLst>
            <a:ext uri="{FF2B5EF4-FFF2-40B4-BE49-F238E27FC236}">
              <a16:creationId xmlns:a16="http://schemas.microsoft.com/office/drawing/2014/main" id="{81952163-59F7-9C4F-A321-A6CA87ECDD2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525" y="835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5</xdr:row>
      <xdr:rowOff>9525</xdr:rowOff>
    </xdr:from>
    <xdr:to>
      <xdr:col>12</xdr:col>
      <xdr:colOff>0</xdr:colOff>
      <xdr:row>6</xdr:row>
      <xdr:rowOff>0</xdr:rowOff>
    </xdr:to>
    <xdr:pic>
      <xdr:nvPicPr>
        <xdr:cNvPr id="36" name="Picture 62" descr="image">
          <a:extLst>
            <a:ext uri="{FF2B5EF4-FFF2-40B4-BE49-F238E27FC236}">
              <a16:creationId xmlns:a16="http://schemas.microsoft.com/office/drawing/2014/main" id="{CF19B0A1-4859-1B4A-B169-1EFD9FB7A64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0025" y="835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5</xdr:row>
      <xdr:rowOff>9525</xdr:rowOff>
    </xdr:from>
    <xdr:to>
      <xdr:col>13</xdr:col>
      <xdr:colOff>0</xdr:colOff>
      <xdr:row>6</xdr:row>
      <xdr:rowOff>0</xdr:rowOff>
    </xdr:to>
    <xdr:pic>
      <xdr:nvPicPr>
        <xdr:cNvPr id="37" name="Picture 61" descr="image">
          <a:extLst>
            <a:ext uri="{FF2B5EF4-FFF2-40B4-BE49-F238E27FC236}">
              <a16:creationId xmlns:a16="http://schemas.microsoft.com/office/drawing/2014/main" id="{7914C022-5B3A-3543-B646-35DD4E558B1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5525" y="835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6</xdr:row>
      <xdr:rowOff>9525</xdr:rowOff>
    </xdr:from>
    <xdr:to>
      <xdr:col>2</xdr:col>
      <xdr:colOff>0</xdr:colOff>
      <xdr:row>7</xdr:row>
      <xdr:rowOff>0</xdr:rowOff>
    </xdr:to>
    <xdr:pic>
      <xdr:nvPicPr>
        <xdr:cNvPr id="38" name="Picture 60" descr="image">
          <a:extLst>
            <a:ext uri="{FF2B5EF4-FFF2-40B4-BE49-F238E27FC236}">
              <a16:creationId xmlns:a16="http://schemas.microsoft.com/office/drawing/2014/main" id="{032F3ECF-46A0-D443-84D9-876075C30E3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1000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6</xdr:row>
      <xdr:rowOff>9525</xdr:rowOff>
    </xdr:from>
    <xdr:to>
      <xdr:col>3</xdr:col>
      <xdr:colOff>0</xdr:colOff>
      <xdr:row>7</xdr:row>
      <xdr:rowOff>0</xdr:rowOff>
    </xdr:to>
    <xdr:pic>
      <xdr:nvPicPr>
        <xdr:cNvPr id="39" name="Picture 59" descr="image">
          <a:extLst>
            <a:ext uri="{FF2B5EF4-FFF2-40B4-BE49-F238E27FC236}">
              <a16:creationId xmlns:a16="http://schemas.microsoft.com/office/drawing/2014/main" id="{F4E9031F-20BC-054D-B7C7-2C45C66FC51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525" y="1000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6</xdr:row>
      <xdr:rowOff>9525</xdr:rowOff>
    </xdr:from>
    <xdr:to>
      <xdr:col>4</xdr:col>
      <xdr:colOff>0</xdr:colOff>
      <xdr:row>7</xdr:row>
      <xdr:rowOff>0</xdr:rowOff>
    </xdr:to>
    <xdr:pic>
      <xdr:nvPicPr>
        <xdr:cNvPr id="40" name="Picture 58" descr="image">
          <a:extLst>
            <a:ext uri="{FF2B5EF4-FFF2-40B4-BE49-F238E27FC236}">
              <a16:creationId xmlns:a16="http://schemas.microsoft.com/office/drawing/2014/main" id="{730C3537-74DE-C945-8D69-D85E18B564C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1000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6</xdr:row>
      <xdr:rowOff>9525</xdr:rowOff>
    </xdr:from>
    <xdr:to>
      <xdr:col>5</xdr:col>
      <xdr:colOff>0</xdr:colOff>
      <xdr:row>7</xdr:row>
      <xdr:rowOff>0</xdr:rowOff>
    </xdr:to>
    <xdr:pic>
      <xdr:nvPicPr>
        <xdr:cNvPr id="41" name="Picture 57" descr="image">
          <a:extLst>
            <a:ext uri="{FF2B5EF4-FFF2-40B4-BE49-F238E27FC236}">
              <a16:creationId xmlns:a16="http://schemas.microsoft.com/office/drawing/2014/main" id="{6FF72A16-E96E-294C-9E68-2423EBBF7DD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525" y="1000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6</xdr:row>
      <xdr:rowOff>9525</xdr:rowOff>
    </xdr:from>
    <xdr:to>
      <xdr:col>6</xdr:col>
      <xdr:colOff>0</xdr:colOff>
      <xdr:row>7</xdr:row>
      <xdr:rowOff>0</xdr:rowOff>
    </xdr:to>
    <xdr:pic>
      <xdr:nvPicPr>
        <xdr:cNvPr id="42" name="Picture 56" descr="image">
          <a:extLst>
            <a:ext uri="{FF2B5EF4-FFF2-40B4-BE49-F238E27FC236}">
              <a16:creationId xmlns:a16="http://schemas.microsoft.com/office/drawing/2014/main" id="{8EE500BD-43E4-6345-B929-7E96BA016CE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025" y="1000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6</xdr:row>
      <xdr:rowOff>9525</xdr:rowOff>
    </xdr:from>
    <xdr:to>
      <xdr:col>7</xdr:col>
      <xdr:colOff>0</xdr:colOff>
      <xdr:row>7</xdr:row>
      <xdr:rowOff>0</xdr:rowOff>
    </xdr:to>
    <xdr:pic>
      <xdr:nvPicPr>
        <xdr:cNvPr id="43" name="Picture 55" descr="image">
          <a:extLst>
            <a:ext uri="{FF2B5EF4-FFF2-40B4-BE49-F238E27FC236}">
              <a16:creationId xmlns:a16="http://schemas.microsoft.com/office/drawing/2014/main" id="{CA7FE51C-E4A2-9542-AFD8-E1C9C668858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1000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6</xdr:row>
      <xdr:rowOff>9525</xdr:rowOff>
    </xdr:from>
    <xdr:to>
      <xdr:col>8</xdr:col>
      <xdr:colOff>0</xdr:colOff>
      <xdr:row>7</xdr:row>
      <xdr:rowOff>0</xdr:rowOff>
    </xdr:to>
    <xdr:pic>
      <xdr:nvPicPr>
        <xdr:cNvPr id="44" name="Picture 54" descr="image">
          <a:extLst>
            <a:ext uri="{FF2B5EF4-FFF2-40B4-BE49-F238E27FC236}">
              <a16:creationId xmlns:a16="http://schemas.microsoft.com/office/drawing/2014/main" id="{400379F6-B125-7F4C-922D-FAFCCE78124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8025" y="1000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6</xdr:row>
      <xdr:rowOff>9525</xdr:rowOff>
    </xdr:from>
    <xdr:to>
      <xdr:col>9</xdr:col>
      <xdr:colOff>0</xdr:colOff>
      <xdr:row>7</xdr:row>
      <xdr:rowOff>0</xdr:rowOff>
    </xdr:to>
    <xdr:pic>
      <xdr:nvPicPr>
        <xdr:cNvPr id="45" name="Picture 53" descr="image">
          <a:extLst>
            <a:ext uri="{FF2B5EF4-FFF2-40B4-BE49-F238E27FC236}">
              <a16:creationId xmlns:a16="http://schemas.microsoft.com/office/drawing/2014/main" id="{8A4914A6-06D4-2B45-BD20-7902E78E43A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525" y="1000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6</xdr:row>
      <xdr:rowOff>9525</xdr:rowOff>
    </xdr:from>
    <xdr:to>
      <xdr:col>10</xdr:col>
      <xdr:colOff>0</xdr:colOff>
      <xdr:row>7</xdr:row>
      <xdr:rowOff>0</xdr:rowOff>
    </xdr:to>
    <xdr:pic>
      <xdr:nvPicPr>
        <xdr:cNvPr id="46" name="Picture 52" descr="image">
          <a:extLst>
            <a:ext uri="{FF2B5EF4-FFF2-40B4-BE49-F238E27FC236}">
              <a16:creationId xmlns:a16="http://schemas.microsoft.com/office/drawing/2014/main" id="{67C210C4-65F2-964E-B614-A63DDF1AE04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1000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6</xdr:row>
      <xdr:rowOff>9525</xdr:rowOff>
    </xdr:from>
    <xdr:to>
      <xdr:col>11</xdr:col>
      <xdr:colOff>0</xdr:colOff>
      <xdr:row>7</xdr:row>
      <xdr:rowOff>0</xdr:rowOff>
    </xdr:to>
    <xdr:pic>
      <xdr:nvPicPr>
        <xdr:cNvPr id="47" name="Picture 51" descr="image">
          <a:extLst>
            <a:ext uri="{FF2B5EF4-FFF2-40B4-BE49-F238E27FC236}">
              <a16:creationId xmlns:a16="http://schemas.microsoft.com/office/drawing/2014/main" id="{21D2A936-48A3-F048-90E8-CDF0490DEF9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525" y="1000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6</xdr:row>
      <xdr:rowOff>9525</xdr:rowOff>
    </xdr:from>
    <xdr:to>
      <xdr:col>12</xdr:col>
      <xdr:colOff>0</xdr:colOff>
      <xdr:row>7</xdr:row>
      <xdr:rowOff>0</xdr:rowOff>
    </xdr:to>
    <xdr:pic>
      <xdr:nvPicPr>
        <xdr:cNvPr id="48" name="Picture 50" descr="image">
          <a:extLst>
            <a:ext uri="{FF2B5EF4-FFF2-40B4-BE49-F238E27FC236}">
              <a16:creationId xmlns:a16="http://schemas.microsoft.com/office/drawing/2014/main" id="{1F83590B-CB55-7D48-B0FA-DB66699E451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0025" y="1000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6</xdr:row>
      <xdr:rowOff>9525</xdr:rowOff>
    </xdr:from>
    <xdr:to>
      <xdr:col>13</xdr:col>
      <xdr:colOff>0</xdr:colOff>
      <xdr:row>7</xdr:row>
      <xdr:rowOff>0</xdr:rowOff>
    </xdr:to>
    <xdr:pic>
      <xdr:nvPicPr>
        <xdr:cNvPr id="49" name="Picture 49" descr="image">
          <a:extLst>
            <a:ext uri="{FF2B5EF4-FFF2-40B4-BE49-F238E27FC236}">
              <a16:creationId xmlns:a16="http://schemas.microsoft.com/office/drawing/2014/main" id="{489CA070-B524-E541-9182-9443209A659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5525" y="1000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7</xdr:row>
      <xdr:rowOff>9525</xdr:rowOff>
    </xdr:from>
    <xdr:to>
      <xdr:col>2</xdr:col>
      <xdr:colOff>0</xdr:colOff>
      <xdr:row>8</xdr:row>
      <xdr:rowOff>0</xdr:rowOff>
    </xdr:to>
    <xdr:pic>
      <xdr:nvPicPr>
        <xdr:cNvPr id="50" name="Picture 48" descr="image">
          <a:extLst>
            <a:ext uri="{FF2B5EF4-FFF2-40B4-BE49-F238E27FC236}">
              <a16:creationId xmlns:a16="http://schemas.microsoft.com/office/drawing/2014/main" id="{0930C70C-8E00-C448-9C1A-22C78715A83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1165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7</xdr:row>
      <xdr:rowOff>9525</xdr:rowOff>
    </xdr:from>
    <xdr:to>
      <xdr:col>3</xdr:col>
      <xdr:colOff>0</xdr:colOff>
      <xdr:row>8</xdr:row>
      <xdr:rowOff>0</xdr:rowOff>
    </xdr:to>
    <xdr:pic>
      <xdr:nvPicPr>
        <xdr:cNvPr id="51" name="Picture 47" descr="image">
          <a:extLst>
            <a:ext uri="{FF2B5EF4-FFF2-40B4-BE49-F238E27FC236}">
              <a16:creationId xmlns:a16="http://schemas.microsoft.com/office/drawing/2014/main" id="{B9EF54CC-1925-5941-8B29-2D3C3593F94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525" y="1165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7</xdr:row>
      <xdr:rowOff>9525</xdr:rowOff>
    </xdr:from>
    <xdr:to>
      <xdr:col>4</xdr:col>
      <xdr:colOff>0</xdr:colOff>
      <xdr:row>8</xdr:row>
      <xdr:rowOff>0</xdr:rowOff>
    </xdr:to>
    <xdr:pic>
      <xdr:nvPicPr>
        <xdr:cNvPr id="52" name="Picture 46" descr="image">
          <a:extLst>
            <a:ext uri="{FF2B5EF4-FFF2-40B4-BE49-F238E27FC236}">
              <a16:creationId xmlns:a16="http://schemas.microsoft.com/office/drawing/2014/main" id="{068B8265-FAD7-354B-A61C-0A79198321C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1165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7</xdr:row>
      <xdr:rowOff>9525</xdr:rowOff>
    </xdr:from>
    <xdr:to>
      <xdr:col>5</xdr:col>
      <xdr:colOff>0</xdr:colOff>
      <xdr:row>8</xdr:row>
      <xdr:rowOff>0</xdr:rowOff>
    </xdr:to>
    <xdr:pic>
      <xdr:nvPicPr>
        <xdr:cNvPr id="53" name="Picture 45" descr="image">
          <a:extLst>
            <a:ext uri="{FF2B5EF4-FFF2-40B4-BE49-F238E27FC236}">
              <a16:creationId xmlns:a16="http://schemas.microsoft.com/office/drawing/2014/main" id="{040D0F55-5DFD-7441-BED1-C8F5BDA8274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525" y="1165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7</xdr:row>
      <xdr:rowOff>9525</xdr:rowOff>
    </xdr:from>
    <xdr:to>
      <xdr:col>6</xdr:col>
      <xdr:colOff>0</xdr:colOff>
      <xdr:row>8</xdr:row>
      <xdr:rowOff>0</xdr:rowOff>
    </xdr:to>
    <xdr:pic>
      <xdr:nvPicPr>
        <xdr:cNvPr id="54" name="Picture 44" descr="image">
          <a:extLst>
            <a:ext uri="{FF2B5EF4-FFF2-40B4-BE49-F238E27FC236}">
              <a16:creationId xmlns:a16="http://schemas.microsoft.com/office/drawing/2014/main" id="{C599CA72-D678-464F-A684-A5C22AA095A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025" y="1165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7</xdr:row>
      <xdr:rowOff>9525</xdr:rowOff>
    </xdr:from>
    <xdr:to>
      <xdr:col>7</xdr:col>
      <xdr:colOff>0</xdr:colOff>
      <xdr:row>8</xdr:row>
      <xdr:rowOff>0</xdr:rowOff>
    </xdr:to>
    <xdr:pic>
      <xdr:nvPicPr>
        <xdr:cNvPr id="55" name="Picture 43" descr="image">
          <a:extLst>
            <a:ext uri="{FF2B5EF4-FFF2-40B4-BE49-F238E27FC236}">
              <a16:creationId xmlns:a16="http://schemas.microsoft.com/office/drawing/2014/main" id="{3ED137F2-2491-7444-9489-B8E6B6F9851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1165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7</xdr:row>
      <xdr:rowOff>9525</xdr:rowOff>
    </xdr:from>
    <xdr:to>
      <xdr:col>8</xdr:col>
      <xdr:colOff>0</xdr:colOff>
      <xdr:row>8</xdr:row>
      <xdr:rowOff>0</xdr:rowOff>
    </xdr:to>
    <xdr:pic>
      <xdr:nvPicPr>
        <xdr:cNvPr id="56" name="Picture 42" descr="image">
          <a:extLst>
            <a:ext uri="{FF2B5EF4-FFF2-40B4-BE49-F238E27FC236}">
              <a16:creationId xmlns:a16="http://schemas.microsoft.com/office/drawing/2014/main" id="{5C685674-FDED-FB47-A838-7EC623CA6B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8025" y="1165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7</xdr:row>
      <xdr:rowOff>9525</xdr:rowOff>
    </xdr:from>
    <xdr:to>
      <xdr:col>9</xdr:col>
      <xdr:colOff>0</xdr:colOff>
      <xdr:row>8</xdr:row>
      <xdr:rowOff>0</xdr:rowOff>
    </xdr:to>
    <xdr:pic>
      <xdr:nvPicPr>
        <xdr:cNvPr id="57" name="Picture 41" descr="image">
          <a:extLst>
            <a:ext uri="{FF2B5EF4-FFF2-40B4-BE49-F238E27FC236}">
              <a16:creationId xmlns:a16="http://schemas.microsoft.com/office/drawing/2014/main" id="{38AF5A9D-4C78-124B-A4BC-ECDEEA3D058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525" y="1165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7</xdr:row>
      <xdr:rowOff>9525</xdr:rowOff>
    </xdr:from>
    <xdr:to>
      <xdr:col>10</xdr:col>
      <xdr:colOff>0</xdr:colOff>
      <xdr:row>8</xdr:row>
      <xdr:rowOff>0</xdr:rowOff>
    </xdr:to>
    <xdr:pic>
      <xdr:nvPicPr>
        <xdr:cNvPr id="58" name="Picture 40" descr="image">
          <a:extLst>
            <a:ext uri="{FF2B5EF4-FFF2-40B4-BE49-F238E27FC236}">
              <a16:creationId xmlns:a16="http://schemas.microsoft.com/office/drawing/2014/main" id="{73DEBA06-5D63-1B42-ADCC-47174673B54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1165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7</xdr:row>
      <xdr:rowOff>9525</xdr:rowOff>
    </xdr:from>
    <xdr:to>
      <xdr:col>11</xdr:col>
      <xdr:colOff>0</xdr:colOff>
      <xdr:row>8</xdr:row>
      <xdr:rowOff>0</xdr:rowOff>
    </xdr:to>
    <xdr:pic>
      <xdr:nvPicPr>
        <xdr:cNvPr id="59" name="Picture 39" descr="image">
          <a:extLst>
            <a:ext uri="{FF2B5EF4-FFF2-40B4-BE49-F238E27FC236}">
              <a16:creationId xmlns:a16="http://schemas.microsoft.com/office/drawing/2014/main" id="{36909257-5FCD-444F-89E2-32333A7B99D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525" y="1165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7</xdr:row>
      <xdr:rowOff>9525</xdr:rowOff>
    </xdr:from>
    <xdr:to>
      <xdr:col>12</xdr:col>
      <xdr:colOff>0</xdr:colOff>
      <xdr:row>8</xdr:row>
      <xdr:rowOff>0</xdr:rowOff>
    </xdr:to>
    <xdr:pic>
      <xdr:nvPicPr>
        <xdr:cNvPr id="60" name="Picture 38" descr="image">
          <a:extLst>
            <a:ext uri="{FF2B5EF4-FFF2-40B4-BE49-F238E27FC236}">
              <a16:creationId xmlns:a16="http://schemas.microsoft.com/office/drawing/2014/main" id="{230F48A8-9789-A842-873F-843276B9886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0025" y="1165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7</xdr:row>
      <xdr:rowOff>9525</xdr:rowOff>
    </xdr:from>
    <xdr:to>
      <xdr:col>13</xdr:col>
      <xdr:colOff>0</xdr:colOff>
      <xdr:row>8</xdr:row>
      <xdr:rowOff>0</xdr:rowOff>
    </xdr:to>
    <xdr:pic>
      <xdr:nvPicPr>
        <xdr:cNvPr id="61" name="Picture 37" descr="image">
          <a:extLst>
            <a:ext uri="{FF2B5EF4-FFF2-40B4-BE49-F238E27FC236}">
              <a16:creationId xmlns:a16="http://schemas.microsoft.com/office/drawing/2014/main" id="{CC253328-B1ED-6345-B43E-18BB4ED6948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5525" y="1165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8</xdr:row>
      <xdr:rowOff>9525</xdr:rowOff>
    </xdr:from>
    <xdr:to>
      <xdr:col>2</xdr:col>
      <xdr:colOff>0</xdr:colOff>
      <xdr:row>9</xdr:row>
      <xdr:rowOff>0</xdr:rowOff>
    </xdr:to>
    <xdr:pic>
      <xdr:nvPicPr>
        <xdr:cNvPr id="62" name="Picture 36" descr="image">
          <a:extLst>
            <a:ext uri="{FF2B5EF4-FFF2-40B4-BE49-F238E27FC236}">
              <a16:creationId xmlns:a16="http://schemas.microsoft.com/office/drawing/2014/main" id="{1275158D-ADB3-7F49-A981-EE1526B0BC8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1330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8</xdr:row>
      <xdr:rowOff>9525</xdr:rowOff>
    </xdr:from>
    <xdr:to>
      <xdr:col>3</xdr:col>
      <xdr:colOff>0</xdr:colOff>
      <xdr:row>9</xdr:row>
      <xdr:rowOff>0</xdr:rowOff>
    </xdr:to>
    <xdr:pic>
      <xdr:nvPicPr>
        <xdr:cNvPr id="63" name="Picture 35" descr="image">
          <a:extLst>
            <a:ext uri="{FF2B5EF4-FFF2-40B4-BE49-F238E27FC236}">
              <a16:creationId xmlns:a16="http://schemas.microsoft.com/office/drawing/2014/main" id="{70FE15D4-088F-9742-A45A-0A6B5154A7A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525" y="1330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8</xdr:row>
      <xdr:rowOff>9525</xdr:rowOff>
    </xdr:from>
    <xdr:to>
      <xdr:col>4</xdr:col>
      <xdr:colOff>0</xdr:colOff>
      <xdr:row>9</xdr:row>
      <xdr:rowOff>0</xdr:rowOff>
    </xdr:to>
    <xdr:pic>
      <xdr:nvPicPr>
        <xdr:cNvPr id="64" name="Picture 34" descr="image">
          <a:extLst>
            <a:ext uri="{FF2B5EF4-FFF2-40B4-BE49-F238E27FC236}">
              <a16:creationId xmlns:a16="http://schemas.microsoft.com/office/drawing/2014/main" id="{C1ABB7E9-37FF-7249-A1B9-3DFFDBDA472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1330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8</xdr:row>
      <xdr:rowOff>9525</xdr:rowOff>
    </xdr:from>
    <xdr:to>
      <xdr:col>5</xdr:col>
      <xdr:colOff>0</xdr:colOff>
      <xdr:row>9</xdr:row>
      <xdr:rowOff>0</xdr:rowOff>
    </xdr:to>
    <xdr:pic>
      <xdr:nvPicPr>
        <xdr:cNvPr id="65" name="Picture 33" descr="image">
          <a:extLst>
            <a:ext uri="{FF2B5EF4-FFF2-40B4-BE49-F238E27FC236}">
              <a16:creationId xmlns:a16="http://schemas.microsoft.com/office/drawing/2014/main" id="{B4706B28-CDAB-7742-92A7-8E950D9AE8D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525" y="1330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8</xdr:row>
      <xdr:rowOff>9525</xdr:rowOff>
    </xdr:from>
    <xdr:to>
      <xdr:col>6</xdr:col>
      <xdr:colOff>0</xdr:colOff>
      <xdr:row>9</xdr:row>
      <xdr:rowOff>0</xdr:rowOff>
    </xdr:to>
    <xdr:pic>
      <xdr:nvPicPr>
        <xdr:cNvPr id="66" name="Picture 32" descr="image">
          <a:extLst>
            <a:ext uri="{FF2B5EF4-FFF2-40B4-BE49-F238E27FC236}">
              <a16:creationId xmlns:a16="http://schemas.microsoft.com/office/drawing/2014/main" id="{3BCA8782-B69A-0B41-8654-BA28A3CE899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025" y="1330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8</xdr:row>
      <xdr:rowOff>9525</xdr:rowOff>
    </xdr:from>
    <xdr:to>
      <xdr:col>7</xdr:col>
      <xdr:colOff>0</xdr:colOff>
      <xdr:row>9</xdr:row>
      <xdr:rowOff>0</xdr:rowOff>
    </xdr:to>
    <xdr:pic>
      <xdr:nvPicPr>
        <xdr:cNvPr id="67" name="Picture 31" descr="image">
          <a:extLst>
            <a:ext uri="{FF2B5EF4-FFF2-40B4-BE49-F238E27FC236}">
              <a16:creationId xmlns:a16="http://schemas.microsoft.com/office/drawing/2014/main" id="{A71E241F-1FFA-B841-B206-1D775740F42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1330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8</xdr:row>
      <xdr:rowOff>9525</xdr:rowOff>
    </xdr:from>
    <xdr:to>
      <xdr:col>8</xdr:col>
      <xdr:colOff>0</xdr:colOff>
      <xdr:row>9</xdr:row>
      <xdr:rowOff>0</xdr:rowOff>
    </xdr:to>
    <xdr:pic>
      <xdr:nvPicPr>
        <xdr:cNvPr id="68" name="Picture 30" descr="image">
          <a:extLst>
            <a:ext uri="{FF2B5EF4-FFF2-40B4-BE49-F238E27FC236}">
              <a16:creationId xmlns:a16="http://schemas.microsoft.com/office/drawing/2014/main" id="{9CB01B48-8407-AC46-8690-8B4486D6E84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8025" y="1330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8</xdr:row>
      <xdr:rowOff>9525</xdr:rowOff>
    </xdr:from>
    <xdr:to>
      <xdr:col>9</xdr:col>
      <xdr:colOff>0</xdr:colOff>
      <xdr:row>9</xdr:row>
      <xdr:rowOff>0</xdr:rowOff>
    </xdr:to>
    <xdr:pic>
      <xdr:nvPicPr>
        <xdr:cNvPr id="69" name="Picture 29" descr="image">
          <a:extLst>
            <a:ext uri="{FF2B5EF4-FFF2-40B4-BE49-F238E27FC236}">
              <a16:creationId xmlns:a16="http://schemas.microsoft.com/office/drawing/2014/main" id="{364ACC01-39C8-CB41-83B5-72F4247A37B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525" y="1330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8</xdr:row>
      <xdr:rowOff>9525</xdr:rowOff>
    </xdr:from>
    <xdr:to>
      <xdr:col>10</xdr:col>
      <xdr:colOff>0</xdr:colOff>
      <xdr:row>9</xdr:row>
      <xdr:rowOff>0</xdr:rowOff>
    </xdr:to>
    <xdr:pic>
      <xdr:nvPicPr>
        <xdr:cNvPr id="70" name="Picture 28" descr="image">
          <a:extLst>
            <a:ext uri="{FF2B5EF4-FFF2-40B4-BE49-F238E27FC236}">
              <a16:creationId xmlns:a16="http://schemas.microsoft.com/office/drawing/2014/main" id="{EC8A6A7D-3C16-A740-AED2-4C59DD425EA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1330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8</xdr:row>
      <xdr:rowOff>9525</xdr:rowOff>
    </xdr:from>
    <xdr:to>
      <xdr:col>11</xdr:col>
      <xdr:colOff>0</xdr:colOff>
      <xdr:row>9</xdr:row>
      <xdr:rowOff>0</xdr:rowOff>
    </xdr:to>
    <xdr:pic>
      <xdr:nvPicPr>
        <xdr:cNvPr id="71" name="Picture 27" descr="image">
          <a:extLst>
            <a:ext uri="{FF2B5EF4-FFF2-40B4-BE49-F238E27FC236}">
              <a16:creationId xmlns:a16="http://schemas.microsoft.com/office/drawing/2014/main" id="{67ABB2F2-4C15-BE44-9F29-F959FE46271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525" y="1330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8</xdr:row>
      <xdr:rowOff>9525</xdr:rowOff>
    </xdr:from>
    <xdr:to>
      <xdr:col>12</xdr:col>
      <xdr:colOff>0</xdr:colOff>
      <xdr:row>9</xdr:row>
      <xdr:rowOff>0</xdr:rowOff>
    </xdr:to>
    <xdr:pic>
      <xdr:nvPicPr>
        <xdr:cNvPr id="72" name="Picture 26" descr="image">
          <a:extLst>
            <a:ext uri="{FF2B5EF4-FFF2-40B4-BE49-F238E27FC236}">
              <a16:creationId xmlns:a16="http://schemas.microsoft.com/office/drawing/2014/main" id="{ECFDD8CF-4F74-0B48-AC30-3ABA2C64B74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0025" y="1330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8</xdr:row>
      <xdr:rowOff>9525</xdr:rowOff>
    </xdr:from>
    <xdr:to>
      <xdr:col>13</xdr:col>
      <xdr:colOff>0</xdr:colOff>
      <xdr:row>9</xdr:row>
      <xdr:rowOff>0</xdr:rowOff>
    </xdr:to>
    <xdr:pic>
      <xdr:nvPicPr>
        <xdr:cNvPr id="73" name="Picture 25" descr="image">
          <a:extLst>
            <a:ext uri="{FF2B5EF4-FFF2-40B4-BE49-F238E27FC236}">
              <a16:creationId xmlns:a16="http://schemas.microsoft.com/office/drawing/2014/main" id="{E5EA1AE1-997F-1B42-A934-585E7EB4FFC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5525" y="1330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9</xdr:row>
      <xdr:rowOff>9525</xdr:rowOff>
    </xdr:from>
    <xdr:to>
      <xdr:col>2</xdr:col>
      <xdr:colOff>0</xdr:colOff>
      <xdr:row>10</xdr:row>
      <xdr:rowOff>0</xdr:rowOff>
    </xdr:to>
    <xdr:pic>
      <xdr:nvPicPr>
        <xdr:cNvPr id="74" name="Picture 24" descr="image">
          <a:extLst>
            <a:ext uri="{FF2B5EF4-FFF2-40B4-BE49-F238E27FC236}">
              <a16:creationId xmlns:a16="http://schemas.microsoft.com/office/drawing/2014/main" id="{AA87DE99-248D-5E4B-BD81-AB4D9F4F52A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1495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9</xdr:row>
      <xdr:rowOff>9525</xdr:rowOff>
    </xdr:from>
    <xdr:to>
      <xdr:col>3</xdr:col>
      <xdr:colOff>0</xdr:colOff>
      <xdr:row>10</xdr:row>
      <xdr:rowOff>0</xdr:rowOff>
    </xdr:to>
    <xdr:pic>
      <xdr:nvPicPr>
        <xdr:cNvPr id="75" name="Picture 23" descr="image">
          <a:extLst>
            <a:ext uri="{FF2B5EF4-FFF2-40B4-BE49-F238E27FC236}">
              <a16:creationId xmlns:a16="http://schemas.microsoft.com/office/drawing/2014/main" id="{FEBD20F8-0AD6-9E4F-B73D-4BAE8647C28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525" y="1495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9</xdr:row>
      <xdr:rowOff>9525</xdr:rowOff>
    </xdr:from>
    <xdr:to>
      <xdr:col>4</xdr:col>
      <xdr:colOff>0</xdr:colOff>
      <xdr:row>10</xdr:row>
      <xdr:rowOff>0</xdr:rowOff>
    </xdr:to>
    <xdr:pic>
      <xdr:nvPicPr>
        <xdr:cNvPr id="76" name="Picture 22" descr="image">
          <a:extLst>
            <a:ext uri="{FF2B5EF4-FFF2-40B4-BE49-F238E27FC236}">
              <a16:creationId xmlns:a16="http://schemas.microsoft.com/office/drawing/2014/main" id="{505FF901-2EF2-DE4F-A39A-97ED2E40C04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1495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9</xdr:row>
      <xdr:rowOff>9525</xdr:rowOff>
    </xdr:from>
    <xdr:to>
      <xdr:col>5</xdr:col>
      <xdr:colOff>0</xdr:colOff>
      <xdr:row>10</xdr:row>
      <xdr:rowOff>0</xdr:rowOff>
    </xdr:to>
    <xdr:pic>
      <xdr:nvPicPr>
        <xdr:cNvPr id="77" name="Picture 21" descr="image">
          <a:extLst>
            <a:ext uri="{FF2B5EF4-FFF2-40B4-BE49-F238E27FC236}">
              <a16:creationId xmlns:a16="http://schemas.microsoft.com/office/drawing/2014/main" id="{64CD4729-AB0A-244C-AF8E-3F42676BAB1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525" y="1495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9</xdr:row>
      <xdr:rowOff>9525</xdr:rowOff>
    </xdr:from>
    <xdr:to>
      <xdr:col>6</xdr:col>
      <xdr:colOff>0</xdr:colOff>
      <xdr:row>10</xdr:row>
      <xdr:rowOff>0</xdr:rowOff>
    </xdr:to>
    <xdr:pic>
      <xdr:nvPicPr>
        <xdr:cNvPr id="78" name="Picture 20" descr="image">
          <a:extLst>
            <a:ext uri="{FF2B5EF4-FFF2-40B4-BE49-F238E27FC236}">
              <a16:creationId xmlns:a16="http://schemas.microsoft.com/office/drawing/2014/main" id="{1041AA02-877D-CF45-A69D-FDB61066F1A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025" y="1495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9</xdr:row>
      <xdr:rowOff>9525</xdr:rowOff>
    </xdr:from>
    <xdr:to>
      <xdr:col>7</xdr:col>
      <xdr:colOff>0</xdr:colOff>
      <xdr:row>10</xdr:row>
      <xdr:rowOff>0</xdr:rowOff>
    </xdr:to>
    <xdr:pic>
      <xdr:nvPicPr>
        <xdr:cNvPr id="79" name="Picture 19" descr="image">
          <a:extLst>
            <a:ext uri="{FF2B5EF4-FFF2-40B4-BE49-F238E27FC236}">
              <a16:creationId xmlns:a16="http://schemas.microsoft.com/office/drawing/2014/main" id="{17148F9D-442F-F247-8E00-3A0CEB0FAAD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1495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9</xdr:row>
      <xdr:rowOff>9525</xdr:rowOff>
    </xdr:from>
    <xdr:to>
      <xdr:col>8</xdr:col>
      <xdr:colOff>0</xdr:colOff>
      <xdr:row>10</xdr:row>
      <xdr:rowOff>0</xdr:rowOff>
    </xdr:to>
    <xdr:pic>
      <xdr:nvPicPr>
        <xdr:cNvPr id="80" name="Picture 18" descr="image">
          <a:extLst>
            <a:ext uri="{FF2B5EF4-FFF2-40B4-BE49-F238E27FC236}">
              <a16:creationId xmlns:a16="http://schemas.microsoft.com/office/drawing/2014/main" id="{C33EF6CF-F529-5C4F-9134-030BFD852C7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8025" y="1495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9</xdr:row>
      <xdr:rowOff>9525</xdr:rowOff>
    </xdr:from>
    <xdr:to>
      <xdr:col>9</xdr:col>
      <xdr:colOff>0</xdr:colOff>
      <xdr:row>10</xdr:row>
      <xdr:rowOff>0</xdr:rowOff>
    </xdr:to>
    <xdr:pic>
      <xdr:nvPicPr>
        <xdr:cNvPr id="81" name="Picture 17" descr="image">
          <a:extLst>
            <a:ext uri="{FF2B5EF4-FFF2-40B4-BE49-F238E27FC236}">
              <a16:creationId xmlns:a16="http://schemas.microsoft.com/office/drawing/2014/main" id="{A04BF43C-92EF-5B4B-A32F-7AE1CB5802C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525" y="1495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9</xdr:row>
      <xdr:rowOff>9525</xdr:rowOff>
    </xdr:from>
    <xdr:to>
      <xdr:col>10</xdr:col>
      <xdr:colOff>0</xdr:colOff>
      <xdr:row>10</xdr:row>
      <xdr:rowOff>0</xdr:rowOff>
    </xdr:to>
    <xdr:pic>
      <xdr:nvPicPr>
        <xdr:cNvPr id="82" name="Picture 16" descr="image">
          <a:extLst>
            <a:ext uri="{FF2B5EF4-FFF2-40B4-BE49-F238E27FC236}">
              <a16:creationId xmlns:a16="http://schemas.microsoft.com/office/drawing/2014/main" id="{00554B6B-8E36-D344-83DE-E1E25084E22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1495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9</xdr:row>
      <xdr:rowOff>9525</xdr:rowOff>
    </xdr:from>
    <xdr:to>
      <xdr:col>11</xdr:col>
      <xdr:colOff>0</xdr:colOff>
      <xdr:row>10</xdr:row>
      <xdr:rowOff>0</xdr:rowOff>
    </xdr:to>
    <xdr:pic>
      <xdr:nvPicPr>
        <xdr:cNvPr id="83" name="Picture 15" descr="image">
          <a:extLst>
            <a:ext uri="{FF2B5EF4-FFF2-40B4-BE49-F238E27FC236}">
              <a16:creationId xmlns:a16="http://schemas.microsoft.com/office/drawing/2014/main" id="{3131A3F6-B3D1-5646-B9DF-0D59874B216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525" y="1495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9</xdr:row>
      <xdr:rowOff>9525</xdr:rowOff>
    </xdr:from>
    <xdr:to>
      <xdr:col>12</xdr:col>
      <xdr:colOff>0</xdr:colOff>
      <xdr:row>10</xdr:row>
      <xdr:rowOff>0</xdr:rowOff>
    </xdr:to>
    <xdr:pic>
      <xdr:nvPicPr>
        <xdr:cNvPr id="84" name="Picture 14" descr="image">
          <a:extLst>
            <a:ext uri="{FF2B5EF4-FFF2-40B4-BE49-F238E27FC236}">
              <a16:creationId xmlns:a16="http://schemas.microsoft.com/office/drawing/2014/main" id="{53765207-0B02-684C-A147-BFD112C2919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0025" y="1495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9</xdr:row>
      <xdr:rowOff>9525</xdr:rowOff>
    </xdr:from>
    <xdr:to>
      <xdr:col>13</xdr:col>
      <xdr:colOff>0</xdr:colOff>
      <xdr:row>10</xdr:row>
      <xdr:rowOff>0</xdr:rowOff>
    </xdr:to>
    <xdr:pic>
      <xdr:nvPicPr>
        <xdr:cNvPr id="85" name="Picture 13" descr="image">
          <a:extLst>
            <a:ext uri="{FF2B5EF4-FFF2-40B4-BE49-F238E27FC236}">
              <a16:creationId xmlns:a16="http://schemas.microsoft.com/office/drawing/2014/main" id="{2EC9FAF2-485A-F840-91BC-72A0602FC55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5525" y="1495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10</xdr:row>
      <xdr:rowOff>9525</xdr:rowOff>
    </xdr:from>
    <xdr:to>
      <xdr:col>2</xdr:col>
      <xdr:colOff>0</xdr:colOff>
      <xdr:row>11</xdr:row>
      <xdr:rowOff>0</xdr:rowOff>
    </xdr:to>
    <xdr:pic>
      <xdr:nvPicPr>
        <xdr:cNvPr id="86" name="Picture 12" descr="image">
          <a:extLst>
            <a:ext uri="{FF2B5EF4-FFF2-40B4-BE49-F238E27FC236}">
              <a16:creationId xmlns:a16="http://schemas.microsoft.com/office/drawing/2014/main" id="{A7E954DA-1F1E-914E-BCA4-4B80257A54E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1660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10</xdr:row>
      <xdr:rowOff>9525</xdr:rowOff>
    </xdr:from>
    <xdr:to>
      <xdr:col>3</xdr:col>
      <xdr:colOff>0</xdr:colOff>
      <xdr:row>11</xdr:row>
      <xdr:rowOff>0</xdr:rowOff>
    </xdr:to>
    <xdr:pic>
      <xdr:nvPicPr>
        <xdr:cNvPr id="87" name="Picture 11" descr="image">
          <a:extLst>
            <a:ext uri="{FF2B5EF4-FFF2-40B4-BE49-F238E27FC236}">
              <a16:creationId xmlns:a16="http://schemas.microsoft.com/office/drawing/2014/main" id="{5DACBE28-7C36-4544-9E21-BF6C02D1D1F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525" y="1660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10</xdr:row>
      <xdr:rowOff>9525</xdr:rowOff>
    </xdr:from>
    <xdr:to>
      <xdr:col>4</xdr:col>
      <xdr:colOff>0</xdr:colOff>
      <xdr:row>11</xdr:row>
      <xdr:rowOff>0</xdr:rowOff>
    </xdr:to>
    <xdr:pic>
      <xdr:nvPicPr>
        <xdr:cNvPr id="88" name="Picture 10" descr="image">
          <a:extLst>
            <a:ext uri="{FF2B5EF4-FFF2-40B4-BE49-F238E27FC236}">
              <a16:creationId xmlns:a16="http://schemas.microsoft.com/office/drawing/2014/main" id="{B816D6AB-E684-C048-97BE-CB95A6499A9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1660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10</xdr:row>
      <xdr:rowOff>9525</xdr:rowOff>
    </xdr:from>
    <xdr:to>
      <xdr:col>5</xdr:col>
      <xdr:colOff>0</xdr:colOff>
      <xdr:row>11</xdr:row>
      <xdr:rowOff>0</xdr:rowOff>
    </xdr:to>
    <xdr:pic>
      <xdr:nvPicPr>
        <xdr:cNvPr id="89" name="Picture 9" descr="image">
          <a:extLst>
            <a:ext uri="{FF2B5EF4-FFF2-40B4-BE49-F238E27FC236}">
              <a16:creationId xmlns:a16="http://schemas.microsoft.com/office/drawing/2014/main" id="{DF775300-1BA8-444D-9271-E9F520760FF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525" y="1660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10</xdr:row>
      <xdr:rowOff>9525</xdr:rowOff>
    </xdr:from>
    <xdr:to>
      <xdr:col>6</xdr:col>
      <xdr:colOff>0</xdr:colOff>
      <xdr:row>11</xdr:row>
      <xdr:rowOff>0</xdr:rowOff>
    </xdr:to>
    <xdr:pic>
      <xdr:nvPicPr>
        <xdr:cNvPr id="90" name="Picture 8" descr="image">
          <a:extLst>
            <a:ext uri="{FF2B5EF4-FFF2-40B4-BE49-F238E27FC236}">
              <a16:creationId xmlns:a16="http://schemas.microsoft.com/office/drawing/2014/main" id="{1C7AA96C-0F99-9847-85E2-D8D533106BA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025" y="1660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10</xdr:row>
      <xdr:rowOff>9525</xdr:rowOff>
    </xdr:from>
    <xdr:to>
      <xdr:col>7</xdr:col>
      <xdr:colOff>0</xdr:colOff>
      <xdr:row>11</xdr:row>
      <xdr:rowOff>0</xdr:rowOff>
    </xdr:to>
    <xdr:pic>
      <xdr:nvPicPr>
        <xdr:cNvPr id="91" name="Picture 7" descr="image">
          <a:extLst>
            <a:ext uri="{FF2B5EF4-FFF2-40B4-BE49-F238E27FC236}">
              <a16:creationId xmlns:a16="http://schemas.microsoft.com/office/drawing/2014/main" id="{1CB760D7-5808-1341-A9C5-7C9FBF4A342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1660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10</xdr:row>
      <xdr:rowOff>9525</xdr:rowOff>
    </xdr:from>
    <xdr:to>
      <xdr:col>8</xdr:col>
      <xdr:colOff>0</xdr:colOff>
      <xdr:row>11</xdr:row>
      <xdr:rowOff>0</xdr:rowOff>
    </xdr:to>
    <xdr:pic>
      <xdr:nvPicPr>
        <xdr:cNvPr id="92" name="Picture 6" descr="image">
          <a:extLst>
            <a:ext uri="{FF2B5EF4-FFF2-40B4-BE49-F238E27FC236}">
              <a16:creationId xmlns:a16="http://schemas.microsoft.com/office/drawing/2014/main" id="{E80B8E6D-AD53-234C-9670-BCCBE4E51AE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8025" y="1660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10</xdr:row>
      <xdr:rowOff>9525</xdr:rowOff>
    </xdr:from>
    <xdr:to>
      <xdr:col>9</xdr:col>
      <xdr:colOff>0</xdr:colOff>
      <xdr:row>11</xdr:row>
      <xdr:rowOff>0</xdr:rowOff>
    </xdr:to>
    <xdr:pic>
      <xdr:nvPicPr>
        <xdr:cNvPr id="93" name="Picture 5" descr="image">
          <a:extLst>
            <a:ext uri="{FF2B5EF4-FFF2-40B4-BE49-F238E27FC236}">
              <a16:creationId xmlns:a16="http://schemas.microsoft.com/office/drawing/2014/main" id="{4D2A1D11-68A6-2C48-A99C-593DC717005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525" y="1660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10</xdr:row>
      <xdr:rowOff>9525</xdr:rowOff>
    </xdr:from>
    <xdr:to>
      <xdr:col>10</xdr:col>
      <xdr:colOff>0</xdr:colOff>
      <xdr:row>11</xdr:row>
      <xdr:rowOff>0</xdr:rowOff>
    </xdr:to>
    <xdr:pic>
      <xdr:nvPicPr>
        <xdr:cNvPr id="94" name="Picture 4" descr="image">
          <a:extLst>
            <a:ext uri="{FF2B5EF4-FFF2-40B4-BE49-F238E27FC236}">
              <a16:creationId xmlns:a16="http://schemas.microsoft.com/office/drawing/2014/main" id="{086BA28B-8024-5744-AF2A-55B74A09763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1660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10</xdr:row>
      <xdr:rowOff>9525</xdr:rowOff>
    </xdr:from>
    <xdr:to>
      <xdr:col>11</xdr:col>
      <xdr:colOff>0</xdr:colOff>
      <xdr:row>11</xdr:row>
      <xdr:rowOff>0</xdr:rowOff>
    </xdr:to>
    <xdr:pic>
      <xdr:nvPicPr>
        <xdr:cNvPr id="95" name="Picture 3" descr="image">
          <a:extLst>
            <a:ext uri="{FF2B5EF4-FFF2-40B4-BE49-F238E27FC236}">
              <a16:creationId xmlns:a16="http://schemas.microsoft.com/office/drawing/2014/main" id="{8ECBB329-7167-CE42-844A-E6176F92899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525" y="1660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10</xdr:row>
      <xdr:rowOff>9525</xdr:rowOff>
    </xdr:from>
    <xdr:to>
      <xdr:col>12</xdr:col>
      <xdr:colOff>0</xdr:colOff>
      <xdr:row>11</xdr:row>
      <xdr:rowOff>0</xdr:rowOff>
    </xdr:to>
    <xdr:pic>
      <xdr:nvPicPr>
        <xdr:cNvPr id="96" name="Picture 2" descr="image">
          <a:extLst>
            <a:ext uri="{FF2B5EF4-FFF2-40B4-BE49-F238E27FC236}">
              <a16:creationId xmlns:a16="http://schemas.microsoft.com/office/drawing/2014/main" id="{59CD4527-1B3B-1F4D-99A2-6547E64FE8D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0025" y="1660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10</xdr:row>
      <xdr:rowOff>9525</xdr:rowOff>
    </xdr:from>
    <xdr:to>
      <xdr:col>13</xdr:col>
      <xdr:colOff>0</xdr:colOff>
      <xdr:row>11</xdr:row>
      <xdr:rowOff>0</xdr:rowOff>
    </xdr:to>
    <xdr:pic>
      <xdr:nvPicPr>
        <xdr:cNvPr id="97" name="Picture 1" descr="image">
          <a:extLst>
            <a:ext uri="{FF2B5EF4-FFF2-40B4-BE49-F238E27FC236}">
              <a16:creationId xmlns:a16="http://schemas.microsoft.com/office/drawing/2014/main" id="{31599D98-66A1-1846-9449-2ED0954DD05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5525" y="1660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13</xdr:row>
      <xdr:rowOff>9525</xdr:rowOff>
    </xdr:from>
    <xdr:to>
      <xdr:col>2</xdr:col>
      <xdr:colOff>0</xdr:colOff>
      <xdr:row>14</xdr:row>
      <xdr:rowOff>0</xdr:rowOff>
    </xdr:to>
    <xdr:pic>
      <xdr:nvPicPr>
        <xdr:cNvPr id="98" name="Picture 192" descr="image">
          <a:extLst>
            <a:ext uri="{FF2B5EF4-FFF2-40B4-BE49-F238E27FC236}">
              <a16:creationId xmlns:a16="http://schemas.microsoft.com/office/drawing/2014/main" id="{DA4D603C-81A4-2348-9108-57A90B3BAFE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2155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13</xdr:row>
      <xdr:rowOff>9525</xdr:rowOff>
    </xdr:from>
    <xdr:to>
      <xdr:col>3</xdr:col>
      <xdr:colOff>0</xdr:colOff>
      <xdr:row>14</xdr:row>
      <xdr:rowOff>0</xdr:rowOff>
    </xdr:to>
    <xdr:pic>
      <xdr:nvPicPr>
        <xdr:cNvPr id="99" name="Picture 191" descr="image">
          <a:extLst>
            <a:ext uri="{FF2B5EF4-FFF2-40B4-BE49-F238E27FC236}">
              <a16:creationId xmlns:a16="http://schemas.microsoft.com/office/drawing/2014/main" id="{5049EC35-877D-964F-857C-AFBF18409D8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525" y="2155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13</xdr:row>
      <xdr:rowOff>9525</xdr:rowOff>
    </xdr:from>
    <xdr:to>
      <xdr:col>4</xdr:col>
      <xdr:colOff>0</xdr:colOff>
      <xdr:row>14</xdr:row>
      <xdr:rowOff>0</xdr:rowOff>
    </xdr:to>
    <xdr:pic>
      <xdr:nvPicPr>
        <xdr:cNvPr id="100" name="Picture 190" descr="image">
          <a:extLst>
            <a:ext uri="{FF2B5EF4-FFF2-40B4-BE49-F238E27FC236}">
              <a16:creationId xmlns:a16="http://schemas.microsoft.com/office/drawing/2014/main" id="{9A1E7888-5967-A540-8938-C2C61F5E364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2155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13</xdr:row>
      <xdr:rowOff>9525</xdr:rowOff>
    </xdr:from>
    <xdr:to>
      <xdr:col>5</xdr:col>
      <xdr:colOff>0</xdr:colOff>
      <xdr:row>14</xdr:row>
      <xdr:rowOff>0</xdr:rowOff>
    </xdr:to>
    <xdr:pic>
      <xdr:nvPicPr>
        <xdr:cNvPr id="101" name="Picture 189" descr="image">
          <a:extLst>
            <a:ext uri="{FF2B5EF4-FFF2-40B4-BE49-F238E27FC236}">
              <a16:creationId xmlns:a16="http://schemas.microsoft.com/office/drawing/2014/main" id="{ED4203E8-07B1-1C45-8A7D-A87C024F3E6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525" y="2155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13</xdr:row>
      <xdr:rowOff>9525</xdr:rowOff>
    </xdr:from>
    <xdr:to>
      <xdr:col>6</xdr:col>
      <xdr:colOff>0</xdr:colOff>
      <xdr:row>14</xdr:row>
      <xdr:rowOff>0</xdr:rowOff>
    </xdr:to>
    <xdr:pic>
      <xdr:nvPicPr>
        <xdr:cNvPr id="102" name="Picture 188" descr="image">
          <a:extLst>
            <a:ext uri="{FF2B5EF4-FFF2-40B4-BE49-F238E27FC236}">
              <a16:creationId xmlns:a16="http://schemas.microsoft.com/office/drawing/2014/main" id="{498D8161-6441-DA40-8494-B0742BA2314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025" y="2155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13</xdr:row>
      <xdr:rowOff>9525</xdr:rowOff>
    </xdr:from>
    <xdr:to>
      <xdr:col>7</xdr:col>
      <xdr:colOff>0</xdr:colOff>
      <xdr:row>14</xdr:row>
      <xdr:rowOff>0</xdr:rowOff>
    </xdr:to>
    <xdr:pic>
      <xdr:nvPicPr>
        <xdr:cNvPr id="103" name="Picture 187" descr="image">
          <a:extLst>
            <a:ext uri="{FF2B5EF4-FFF2-40B4-BE49-F238E27FC236}">
              <a16:creationId xmlns:a16="http://schemas.microsoft.com/office/drawing/2014/main" id="{37993A23-E24C-0041-90D2-86321711E6E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2155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13</xdr:row>
      <xdr:rowOff>9525</xdr:rowOff>
    </xdr:from>
    <xdr:to>
      <xdr:col>8</xdr:col>
      <xdr:colOff>0</xdr:colOff>
      <xdr:row>14</xdr:row>
      <xdr:rowOff>0</xdr:rowOff>
    </xdr:to>
    <xdr:pic>
      <xdr:nvPicPr>
        <xdr:cNvPr id="104" name="Picture 186" descr="image">
          <a:extLst>
            <a:ext uri="{FF2B5EF4-FFF2-40B4-BE49-F238E27FC236}">
              <a16:creationId xmlns:a16="http://schemas.microsoft.com/office/drawing/2014/main" id="{1971341A-E908-284E-B6CF-3AA5A154706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8025" y="2155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13</xdr:row>
      <xdr:rowOff>9525</xdr:rowOff>
    </xdr:from>
    <xdr:to>
      <xdr:col>9</xdr:col>
      <xdr:colOff>0</xdr:colOff>
      <xdr:row>14</xdr:row>
      <xdr:rowOff>0</xdr:rowOff>
    </xdr:to>
    <xdr:pic>
      <xdr:nvPicPr>
        <xdr:cNvPr id="105" name="Picture 185" descr="image">
          <a:extLst>
            <a:ext uri="{FF2B5EF4-FFF2-40B4-BE49-F238E27FC236}">
              <a16:creationId xmlns:a16="http://schemas.microsoft.com/office/drawing/2014/main" id="{04DF78A3-CE64-C942-8757-28A71BC0FA5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525" y="2155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13</xdr:row>
      <xdr:rowOff>9525</xdr:rowOff>
    </xdr:from>
    <xdr:to>
      <xdr:col>10</xdr:col>
      <xdr:colOff>0</xdr:colOff>
      <xdr:row>14</xdr:row>
      <xdr:rowOff>0</xdr:rowOff>
    </xdr:to>
    <xdr:pic>
      <xdr:nvPicPr>
        <xdr:cNvPr id="106" name="Picture 184" descr="image">
          <a:extLst>
            <a:ext uri="{FF2B5EF4-FFF2-40B4-BE49-F238E27FC236}">
              <a16:creationId xmlns:a16="http://schemas.microsoft.com/office/drawing/2014/main" id="{E7534F1A-5D22-A94B-8854-63A07BDB35F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2155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13</xdr:row>
      <xdr:rowOff>9525</xdr:rowOff>
    </xdr:from>
    <xdr:to>
      <xdr:col>11</xdr:col>
      <xdr:colOff>0</xdr:colOff>
      <xdr:row>14</xdr:row>
      <xdr:rowOff>0</xdr:rowOff>
    </xdr:to>
    <xdr:pic>
      <xdr:nvPicPr>
        <xdr:cNvPr id="107" name="Picture 183" descr="image">
          <a:extLst>
            <a:ext uri="{FF2B5EF4-FFF2-40B4-BE49-F238E27FC236}">
              <a16:creationId xmlns:a16="http://schemas.microsoft.com/office/drawing/2014/main" id="{DDBDA22C-0B0F-7E49-A4EE-3202E49E539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525" y="2155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13</xdr:row>
      <xdr:rowOff>9525</xdr:rowOff>
    </xdr:from>
    <xdr:to>
      <xdr:col>12</xdr:col>
      <xdr:colOff>0</xdr:colOff>
      <xdr:row>14</xdr:row>
      <xdr:rowOff>0</xdr:rowOff>
    </xdr:to>
    <xdr:pic>
      <xdr:nvPicPr>
        <xdr:cNvPr id="108" name="Picture 182" descr="image">
          <a:extLst>
            <a:ext uri="{FF2B5EF4-FFF2-40B4-BE49-F238E27FC236}">
              <a16:creationId xmlns:a16="http://schemas.microsoft.com/office/drawing/2014/main" id="{963C6F74-B9EA-2148-B1EA-E4B5A855B07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0025" y="2155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13</xdr:row>
      <xdr:rowOff>9525</xdr:rowOff>
    </xdr:from>
    <xdr:to>
      <xdr:col>13</xdr:col>
      <xdr:colOff>0</xdr:colOff>
      <xdr:row>14</xdr:row>
      <xdr:rowOff>0</xdr:rowOff>
    </xdr:to>
    <xdr:pic>
      <xdr:nvPicPr>
        <xdr:cNvPr id="109" name="Picture 181" descr="image">
          <a:extLst>
            <a:ext uri="{FF2B5EF4-FFF2-40B4-BE49-F238E27FC236}">
              <a16:creationId xmlns:a16="http://schemas.microsoft.com/office/drawing/2014/main" id="{3847DF88-A88F-7040-8DF5-218775A0B77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5525" y="2155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14</xdr:row>
      <xdr:rowOff>9525</xdr:rowOff>
    </xdr:from>
    <xdr:to>
      <xdr:col>2</xdr:col>
      <xdr:colOff>0</xdr:colOff>
      <xdr:row>15</xdr:row>
      <xdr:rowOff>0</xdr:rowOff>
    </xdr:to>
    <xdr:pic>
      <xdr:nvPicPr>
        <xdr:cNvPr id="110" name="Picture 180" descr="image">
          <a:extLst>
            <a:ext uri="{FF2B5EF4-FFF2-40B4-BE49-F238E27FC236}">
              <a16:creationId xmlns:a16="http://schemas.microsoft.com/office/drawing/2014/main" id="{96101DA2-CD70-F04F-8FA9-8E13D735EC7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2320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14</xdr:row>
      <xdr:rowOff>9525</xdr:rowOff>
    </xdr:from>
    <xdr:to>
      <xdr:col>3</xdr:col>
      <xdr:colOff>0</xdr:colOff>
      <xdr:row>15</xdr:row>
      <xdr:rowOff>0</xdr:rowOff>
    </xdr:to>
    <xdr:pic>
      <xdr:nvPicPr>
        <xdr:cNvPr id="111" name="Picture 179" descr="image">
          <a:extLst>
            <a:ext uri="{FF2B5EF4-FFF2-40B4-BE49-F238E27FC236}">
              <a16:creationId xmlns:a16="http://schemas.microsoft.com/office/drawing/2014/main" id="{EFB0C886-7143-494B-A72B-FB503B652C2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525" y="2320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14</xdr:row>
      <xdr:rowOff>9525</xdr:rowOff>
    </xdr:from>
    <xdr:to>
      <xdr:col>4</xdr:col>
      <xdr:colOff>0</xdr:colOff>
      <xdr:row>15</xdr:row>
      <xdr:rowOff>0</xdr:rowOff>
    </xdr:to>
    <xdr:pic>
      <xdr:nvPicPr>
        <xdr:cNvPr id="112" name="Picture 178" descr="image">
          <a:extLst>
            <a:ext uri="{FF2B5EF4-FFF2-40B4-BE49-F238E27FC236}">
              <a16:creationId xmlns:a16="http://schemas.microsoft.com/office/drawing/2014/main" id="{608D84DD-C8D3-EE47-BD50-880B8AC029F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2320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14</xdr:row>
      <xdr:rowOff>9525</xdr:rowOff>
    </xdr:from>
    <xdr:to>
      <xdr:col>5</xdr:col>
      <xdr:colOff>0</xdr:colOff>
      <xdr:row>15</xdr:row>
      <xdr:rowOff>0</xdr:rowOff>
    </xdr:to>
    <xdr:pic>
      <xdr:nvPicPr>
        <xdr:cNvPr id="113" name="Picture 177" descr="image">
          <a:extLst>
            <a:ext uri="{FF2B5EF4-FFF2-40B4-BE49-F238E27FC236}">
              <a16:creationId xmlns:a16="http://schemas.microsoft.com/office/drawing/2014/main" id="{14C2DEC1-E55C-4C4C-AAB8-32CD71F256C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525" y="2320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14</xdr:row>
      <xdr:rowOff>9525</xdr:rowOff>
    </xdr:from>
    <xdr:to>
      <xdr:col>6</xdr:col>
      <xdr:colOff>0</xdr:colOff>
      <xdr:row>15</xdr:row>
      <xdr:rowOff>0</xdr:rowOff>
    </xdr:to>
    <xdr:pic>
      <xdr:nvPicPr>
        <xdr:cNvPr id="114" name="Picture 176" descr="image">
          <a:extLst>
            <a:ext uri="{FF2B5EF4-FFF2-40B4-BE49-F238E27FC236}">
              <a16:creationId xmlns:a16="http://schemas.microsoft.com/office/drawing/2014/main" id="{B27C407F-E070-AA4D-9A83-C67461A96BF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025" y="2320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14</xdr:row>
      <xdr:rowOff>9525</xdr:rowOff>
    </xdr:from>
    <xdr:to>
      <xdr:col>7</xdr:col>
      <xdr:colOff>0</xdr:colOff>
      <xdr:row>15</xdr:row>
      <xdr:rowOff>0</xdr:rowOff>
    </xdr:to>
    <xdr:pic>
      <xdr:nvPicPr>
        <xdr:cNvPr id="115" name="Picture 175" descr="image">
          <a:extLst>
            <a:ext uri="{FF2B5EF4-FFF2-40B4-BE49-F238E27FC236}">
              <a16:creationId xmlns:a16="http://schemas.microsoft.com/office/drawing/2014/main" id="{115AFC94-BF60-F945-BA95-5BBA8048BF5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2320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14</xdr:row>
      <xdr:rowOff>9525</xdr:rowOff>
    </xdr:from>
    <xdr:to>
      <xdr:col>8</xdr:col>
      <xdr:colOff>0</xdr:colOff>
      <xdr:row>15</xdr:row>
      <xdr:rowOff>0</xdr:rowOff>
    </xdr:to>
    <xdr:pic>
      <xdr:nvPicPr>
        <xdr:cNvPr id="116" name="Picture 174" descr="image">
          <a:extLst>
            <a:ext uri="{FF2B5EF4-FFF2-40B4-BE49-F238E27FC236}">
              <a16:creationId xmlns:a16="http://schemas.microsoft.com/office/drawing/2014/main" id="{7EBC828B-928C-674C-AC78-044D78E4129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8025" y="2320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14</xdr:row>
      <xdr:rowOff>9525</xdr:rowOff>
    </xdr:from>
    <xdr:to>
      <xdr:col>9</xdr:col>
      <xdr:colOff>0</xdr:colOff>
      <xdr:row>15</xdr:row>
      <xdr:rowOff>0</xdr:rowOff>
    </xdr:to>
    <xdr:pic>
      <xdr:nvPicPr>
        <xdr:cNvPr id="117" name="Picture 173" descr="image">
          <a:extLst>
            <a:ext uri="{FF2B5EF4-FFF2-40B4-BE49-F238E27FC236}">
              <a16:creationId xmlns:a16="http://schemas.microsoft.com/office/drawing/2014/main" id="{529AF44B-5FF2-944E-A591-FB7EC59DFDE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525" y="2320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14</xdr:row>
      <xdr:rowOff>9525</xdr:rowOff>
    </xdr:from>
    <xdr:to>
      <xdr:col>10</xdr:col>
      <xdr:colOff>0</xdr:colOff>
      <xdr:row>15</xdr:row>
      <xdr:rowOff>0</xdr:rowOff>
    </xdr:to>
    <xdr:pic>
      <xdr:nvPicPr>
        <xdr:cNvPr id="118" name="Picture 172" descr="image">
          <a:extLst>
            <a:ext uri="{FF2B5EF4-FFF2-40B4-BE49-F238E27FC236}">
              <a16:creationId xmlns:a16="http://schemas.microsoft.com/office/drawing/2014/main" id="{CE2B57B5-4E3A-6344-A9E4-14223218846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2320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14</xdr:row>
      <xdr:rowOff>9525</xdr:rowOff>
    </xdr:from>
    <xdr:to>
      <xdr:col>11</xdr:col>
      <xdr:colOff>0</xdr:colOff>
      <xdr:row>15</xdr:row>
      <xdr:rowOff>0</xdr:rowOff>
    </xdr:to>
    <xdr:pic>
      <xdr:nvPicPr>
        <xdr:cNvPr id="119" name="Picture 171" descr="image">
          <a:extLst>
            <a:ext uri="{FF2B5EF4-FFF2-40B4-BE49-F238E27FC236}">
              <a16:creationId xmlns:a16="http://schemas.microsoft.com/office/drawing/2014/main" id="{27C32796-BB26-BA41-BE95-B43E96EB6C2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525" y="2320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14</xdr:row>
      <xdr:rowOff>9525</xdr:rowOff>
    </xdr:from>
    <xdr:to>
      <xdr:col>12</xdr:col>
      <xdr:colOff>0</xdr:colOff>
      <xdr:row>15</xdr:row>
      <xdr:rowOff>0</xdr:rowOff>
    </xdr:to>
    <xdr:pic>
      <xdr:nvPicPr>
        <xdr:cNvPr id="120" name="Picture 170" descr="image">
          <a:extLst>
            <a:ext uri="{FF2B5EF4-FFF2-40B4-BE49-F238E27FC236}">
              <a16:creationId xmlns:a16="http://schemas.microsoft.com/office/drawing/2014/main" id="{689806BE-1F1C-674C-850A-40BC28D36F7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0025" y="2320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14</xdr:row>
      <xdr:rowOff>9525</xdr:rowOff>
    </xdr:from>
    <xdr:to>
      <xdr:col>13</xdr:col>
      <xdr:colOff>0</xdr:colOff>
      <xdr:row>15</xdr:row>
      <xdr:rowOff>0</xdr:rowOff>
    </xdr:to>
    <xdr:pic>
      <xdr:nvPicPr>
        <xdr:cNvPr id="121" name="Picture 169" descr="image">
          <a:extLst>
            <a:ext uri="{FF2B5EF4-FFF2-40B4-BE49-F238E27FC236}">
              <a16:creationId xmlns:a16="http://schemas.microsoft.com/office/drawing/2014/main" id="{73F2B289-B2CA-BB40-B78B-AADA42DA4EB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5525" y="2320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0</xdr:colOff>
      <xdr:row>14</xdr:row>
      <xdr:rowOff>95250</xdr:rowOff>
    </xdr:from>
    <xdr:to>
      <xdr:col>1</xdr:col>
      <xdr:colOff>752475</xdr:colOff>
      <xdr:row>15</xdr:row>
      <xdr:rowOff>85725</xdr:rowOff>
    </xdr:to>
    <xdr:pic>
      <xdr:nvPicPr>
        <xdr:cNvPr id="122" name="Picture 168" descr="image">
          <a:extLst>
            <a:ext uri="{FF2B5EF4-FFF2-40B4-BE49-F238E27FC236}">
              <a16:creationId xmlns:a16="http://schemas.microsoft.com/office/drawing/2014/main" id="{E8A367BF-CDDF-EE4D-A241-AE3C66001CC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00" y="2406650"/>
          <a:ext cx="7524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15</xdr:row>
      <xdr:rowOff>9525</xdr:rowOff>
    </xdr:from>
    <xdr:to>
      <xdr:col>3</xdr:col>
      <xdr:colOff>0</xdr:colOff>
      <xdr:row>16</xdr:row>
      <xdr:rowOff>0</xdr:rowOff>
    </xdr:to>
    <xdr:pic>
      <xdr:nvPicPr>
        <xdr:cNvPr id="123" name="Picture 167" descr="image">
          <a:extLst>
            <a:ext uri="{FF2B5EF4-FFF2-40B4-BE49-F238E27FC236}">
              <a16:creationId xmlns:a16="http://schemas.microsoft.com/office/drawing/2014/main" id="{B821208B-A483-3148-B9A7-307B1AB6C7B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525" y="2486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15</xdr:row>
      <xdr:rowOff>9525</xdr:rowOff>
    </xdr:from>
    <xdr:to>
      <xdr:col>4</xdr:col>
      <xdr:colOff>0</xdr:colOff>
      <xdr:row>16</xdr:row>
      <xdr:rowOff>0</xdr:rowOff>
    </xdr:to>
    <xdr:pic>
      <xdr:nvPicPr>
        <xdr:cNvPr id="124" name="Picture 166" descr="image">
          <a:extLst>
            <a:ext uri="{FF2B5EF4-FFF2-40B4-BE49-F238E27FC236}">
              <a16:creationId xmlns:a16="http://schemas.microsoft.com/office/drawing/2014/main" id="{6AEDBC01-9198-8545-BBA8-B4BE612AFEF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2486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15</xdr:row>
      <xdr:rowOff>9525</xdr:rowOff>
    </xdr:from>
    <xdr:to>
      <xdr:col>5</xdr:col>
      <xdr:colOff>0</xdr:colOff>
      <xdr:row>16</xdr:row>
      <xdr:rowOff>0</xdr:rowOff>
    </xdr:to>
    <xdr:pic>
      <xdr:nvPicPr>
        <xdr:cNvPr id="125" name="Picture 165" descr="image">
          <a:extLst>
            <a:ext uri="{FF2B5EF4-FFF2-40B4-BE49-F238E27FC236}">
              <a16:creationId xmlns:a16="http://schemas.microsoft.com/office/drawing/2014/main" id="{3DC411CC-77FF-4B47-A9AC-BBAFB3B300A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525" y="2486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15</xdr:row>
      <xdr:rowOff>9525</xdr:rowOff>
    </xdr:from>
    <xdr:to>
      <xdr:col>6</xdr:col>
      <xdr:colOff>0</xdr:colOff>
      <xdr:row>16</xdr:row>
      <xdr:rowOff>0</xdr:rowOff>
    </xdr:to>
    <xdr:pic>
      <xdr:nvPicPr>
        <xdr:cNvPr id="126" name="Picture 164" descr="image">
          <a:extLst>
            <a:ext uri="{FF2B5EF4-FFF2-40B4-BE49-F238E27FC236}">
              <a16:creationId xmlns:a16="http://schemas.microsoft.com/office/drawing/2014/main" id="{8FDE52BA-3156-AD4B-AAC1-BABD98D6E2D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025" y="2486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15</xdr:row>
      <xdr:rowOff>9525</xdr:rowOff>
    </xdr:from>
    <xdr:to>
      <xdr:col>7</xdr:col>
      <xdr:colOff>0</xdr:colOff>
      <xdr:row>16</xdr:row>
      <xdr:rowOff>0</xdr:rowOff>
    </xdr:to>
    <xdr:pic>
      <xdr:nvPicPr>
        <xdr:cNvPr id="127" name="Picture 163" descr="image">
          <a:extLst>
            <a:ext uri="{FF2B5EF4-FFF2-40B4-BE49-F238E27FC236}">
              <a16:creationId xmlns:a16="http://schemas.microsoft.com/office/drawing/2014/main" id="{BA013A2C-45C0-C64E-8065-5EC4D7B441B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2486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15</xdr:row>
      <xdr:rowOff>9525</xdr:rowOff>
    </xdr:from>
    <xdr:to>
      <xdr:col>8</xdr:col>
      <xdr:colOff>0</xdr:colOff>
      <xdr:row>16</xdr:row>
      <xdr:rowOff>0</xdr:rowOff>
    </xdr:to>
    <xdr:pic>
      <xdr:nvPicPr>
        <xdr:cNvPr id="128" name="Picture 162" descr="image">
          <a:extLst>
            <a:ext uri="{FF2B5EF4-FFF2-40B4-BE49-F238E27FC236}">
              <a16:creationId xmlns:a16="http://schemas.microsoft.com/office/drawing/2014/main" id="{9644B937-DA0E-DD44-B4A9-ECEA5225DA8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8025" y="2486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15</xdr:row>
      <xdr:rowOff>9525</xdr:rowOff>
    </xdr:from>
    <xdr:to>
      <xdr:col>9</xdr:col>
      <xdr:colOff>0</xdr:colOff>
      <xdr:row>16</xdr:row>
      <xdr:rowOff>0</xdr:rowOff>
    </xdr:to>
    <xdr:pic>
      <xdr:nvPicPr>
        <xdr:cNvPr id="129" name="Picture 161" descr="image">
          <a:extLst>
            <a:ext uri="{FF2B5EF4-FFF2-40B4-BE49-F238E27FC236}">
              <a16:creationId xmlns:a16="http://schemas.microsoft.com/office/drawing/2014/main" id="{A45BF700-98F6-8141-BA24-8FDF228734F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525" y="2486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15</xdr:row>
      <xdr:rowOff>9525</xdr:rowOff>
    </xdr:from>
    <xdr:to>
      <xdr:col>10</xdr:col>
      <xdr:colOff>0</xdr:colOff>
      <xdr:row>16</xdr:row>
      <xdr:rowOff>0</xdr:rowOff>
    </xdr:to>
    <xdr:pic>
      <xdr:nvPicPr>
        <xdr:cNvPr id="130" name="Picture 160" descr="image">
          <a:extLst>
            <a:ext uri="{FF2B5EF4-FFF2-40B4-BE49-F238E27FC236}">
              <a16:creationId xmlns:a16="http://schemas.microsoft.com/office/drawing/2014/main" id="{264CB999-BFD4-C540-BF2F-6BF90E6727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2486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15</xdr:row>
      <xdr:rowOff>9525</xdr:rowOff>
    </xdr:from>
    <xdr:to>
      <xdr:col>11</xdr:col>
      <xdr:colOff>0</xdr:colOff>
      <xdr:row>16</xdr:row>
      <xdr:rowOff>0</xdr:rowOff>
    </xdr:to>
    <xdr:pic>
      <xdr:nvPicPr>
        <xdr:cNvPr id="131" name="Picture 159" descr="image">
          <a:extLst>
            <a:ext uri="{FF2B5EF4-FFF2-40B4-BE49-F238E27FC236}">
              <a16:creationId xmlns:a16="http://schemas.microsoft.com/office/drawing/2014/main" id="{92064B17-2C4C-D543-85E3-C3082F3068B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525" y="2486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15</xdr:row>
      <xdr:rowOff>9525</xdr:rowOff>
    </xdr:from>
    <xdr:to>
      <xdr:col>12</xdr:col>
      <xdr:colOff>0</xdr:colOff>
      <xdr:row>16</xdr:row>
      <xdr:rowOff>0</xdr:rowOff>
    </xdr:to>
    <xdr:pic>
      <xdr:nvPicPr>
        <xdr:cNvPr id="132" name="Picture 158" descr="image">
          <a:extLst>
            <a:ext uri="{FF2B5EF4-FFF2-40B4-BE49-F238E27FC236}">
              <a16:creationId xmlns:a16="http://schemas.microsoft.com/office/drawing/2014/main" id="{3632432D-B7EB-8646-BC52-0C930E20A82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0025" y="2486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15</xdr:row>
      <xdr:rowOff>9525</xdr:rowOff>
    </xdr:from>
    <xdr:to>
      <xdr:col>13</xdr:col>
      <xdr:colOff>0</xdr:colOff>
      <xdr:row>16</xdr:row>
      <xdr:rowOff>0</xdr:rowOff>
    </xdr:to>
    <xdr:pic>
      <xdr:nvPicPr>
        <xdr:cNvPr id="133" name="Picture 157" descr="image">
          <a:extLst>
            <a:ext uri="{FF2B5EF4-FFF2-40B4-BE49-F238E27FC236}">
              <a16:creationId xmlns:a16="http://schemas.microsoft.com/office/drawing/2014/main" id="{0A0D483C-ABE1-DA44-A018-FAF373EDED1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5525" y="2486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16</xdr:row>
      <xdr:rowOff>9525</xdr:rowOff>
    </xdr:from>
    <xdr:to>
      <xdr:col>2</xdr:col>
      <xdr:colOff>0</xdr:colOff>
      <xdr:row>17</xdr:row>
      <xdr:rowOff>0</xdr:rowOff>
    </xdr:to>
    <xdr:pic>
      <xdr:nvPicPr>
        <xdr:cNvPr id="134" name="Picture 156" descr="image">
          <a:extLst>
            <a:ext uri="{FF2B5EF4-FFF2-40B4-BE49-F238E27FC236}">
              <a16:creationId xmlns:a16="http://schemas.microsoft.com/office/drawing/2014/main" id="{C8412CD2-5623-1849-B8F2-CA3AF84A3ED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2651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16</xdr:row>
      <xdr:rowOff>9525</xdr:rowOff>
    </xdr:from>
    <xdr:to>
      <xdr:col>3</xdr:col>
      <xdr:colOff>0</xdr:colOff>
      <xdr:row>17</xdr:row>
      <xdr:rowOff>0</xdr:rowOff>
    </xdr:to>
    <xdr:pic>
      <xdr:nvPicPr>
        <xdr:cNvPr id="135" name="Picture 155" descr="image">
          <a:extLst>
            <a:ext uri="{FF2B5EF4-FFF2-40B4-BE49-F238E27FC236}">
              <a16:creationId xmlns:a16="http://schemas.microsoft.com/office/drawing/2014/main" id="{021DF492-33D4-964D-ABD6-98D43799EC3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525" y="2651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16</xdr:row>
      <xdr:rowOff>9525</xdr:rowOff>
    </xdr:from>
    <xdr:to>
      <xdr:col>4</xdr:col>
      <xdr:colOff>0</xdr:colOff>
      <xdr:row>17</xdr:row>
      <xdr:rowOff>0</xdr:rowOff>
    </xdr:to>
    <xdr:pic>
      <xdr:nvPicPr>
        <xdr:cNvPr id="136" name="Picture 154" descr="image">
          <a:extLst>
            <a:ext uri="{FF2B5EF4-FFF2-40B4-BE49-F238E27FC236}">
              <a16:creationId xmlns:a16="http://schemas.microsoft.com/office/drawing/2014/main" id="{D9C54A71-D5C4-9449-ADFF-4DC756A61C4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2651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16</xdr:row>
      <xdr:rowOff>9525</xdr:rowOff>
    </xdr:from>
    <xdr:to>
      <xdr:col>5</xdr:col>
      <xdr:colOff>0</xdr:colOff>
      <xdr:row>17</xdr:row>
      <xdr:rowOff>0</xdr:rowOff>
    </xdr:to>
    <xdr:pic>
      <xdr:nvPicPr>
        <xdr:cNvPr id="137" name="Picture 153" descr="image">
          <a:extLst>
            <a:ext uri="{FF2B5EF4-FFF2-40B4-BE49-F238E27FC236}">
              <a16:creationId xmlns:a16="http://schemas.microsoft.com/office/drawing/2014/main" id="{5D502F53-A6D7-0142-B27F-5698B50017F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525" y="2651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16</xdr:row>
      <xdr:rowOff>9525</xdr:rowOff>
    </xdr:from>
    <xdr:to>
      <xdr:col>6</xdr:col>
      <xdr:colOff>0</xdr:colOff>
      <xdr:row>17</xdr:row>
      <xdr:rowOff>0</xdr:rowOff>
    </xdr:to>
    <xdr:pic>
      <xdr:nvPicPr>
        <xdr:cNvPr id="138" name="Picture 152" descr="image">
          <a:extLst>
            <a:ext uri="{FF2B5EF4-FFF2-40B4-BE49-F238E27FC236}">
              <a16:creationId xmlns:a16="http://schemas.microsoft.com/office/drawing/2014/main" id="{90D43D81-6767-7248-9103-C8FC20367D3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025" y="2651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16</xdr:row>
      <xdr:rowOff>9525</xdr:rowOff>
    </xdr:from>
    <xdr:to>
      <xdr:col>7</xdr:col>
      <xdr:colOff>0</xdr:colOff>
      <xdr:row>17</xdr:row>
      <xdr:rowOff>0</xdr:rowOff>
    </xdr:to>
    <xdr:pic>
      <xdr:nvPicPr>
        <xdr:cNvPr id="139" name="Picture 151" descr="image">
          <a:extLst>
            <a:ext uri="{FF2B5EF4-FFF2-40B4-BE49-F238E27FC236}">
              <a16:creationId xmlns:a16="http://schemas.microsoft.com/office/drawing/2014/main" id="{64B9817A-78D2-4D45-BAE6-D5A57EC3401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2651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16</xdr:row>
      <xdr:rowOff>9525</xdr:rowOff>
    </xdr:from>
    <xdr:to>
      <xdr:col>8</xdr:col>
      <xdr:colOff>0</xdr:colOff>
      <xdr:row>17</xdr:row>
      <xdr:rowOff>0</xdr:rowOff>
    </xdr:to>
    <xdr:pic>
      <xdr:nvPicPr>
        <xdr:cNvPr id="140" name="Picture 150" descr="image">
          <a:extLst>
            <a:ext uri="{FF2B5EF4-FFF2-40B4-BE49-F238E27FC236}">
              <a16:creationId xmlns:a16="http://schemas.microsoft.com/office/drawing/2014/main" id="{0437CEAD-232E-134E-9A0E-C54639946B9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8025" y="2651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16</xdr:row>
      <xdr:rowOff>9525</xdr:rowOff>
    </xdr:from>
    <xdr:to>
      <xdr:col>9</xdr:col>
      <xdr:colOff>0</xdr:colOff>
      <xdr:row>17</xdr:row>
      <xdr:rowOff>0</xdr:rowOff>
    </xdr:to>
    <xdr:pic>
      <xdr:nvPicPr>
        <xdr:cNvPr id="141" name="Picture 149" descr="image">
          <a:extLst>
            <a:ext uri="{FF2B5EF4-FFF2-40B4-BE49-F238E27FC236}">
              <a16:creationId xmlns:a16="http://schemas.microsoft.com/office/drawing/2014/main" id="{99F51533-8CD0-164D-903C-2DB9443C262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525" y="2651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16</xdr:row>
      <xdr:rowOff>9525</xdr:rowOff>
    </xdr:from>
    <xdr:to>
      <xdr:col>10</xdr:col>
      <xdr:colOff>0</xdr:colOff>
      <xdr:row>17</xdr:row>
      <xdr:rowOff>0</xdr:rowOff>
    </xdr:to>
    <xdr:pic>
      <xdr:nvPicPr>
        <xdr:cNvPr id="142" name="Picture 148" descr="image">
          <a:extLst>
            <a:ext uri="{FF2B5EF4-FFF2-40B4-BE49-F238E27FC236}">
              <a16:creationId xmlns:a16="http://schemas.microsoft.com/office/drawing/2014/main" id="{A79E7177-14B0-7747-A90C-2157492EC99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2651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16</xdr:row>
      <xdr:rowOff>9525</xdr:rowOff>
    </xdr:from>
    <xdr:to>
      <xdr:col>11</xdr:col>
      <xdr:colOff>0</xdr:colOff>
      <xdr:row>17</xdr:row>
      <xdr:rowOff>0</xdr:rowOff>
    </xdr:to>
    <xdr:pic>
      <xdr:nvPicPr>
        <xdr:cNvPr id="143" name="Picture 147" descr="image">
          <a:extLst>
            <a:ext uri="{FF2B5EF4-FFF2-40B4-BE49-F238E27FC236}">
              <a16:creationId xmlns:a16="http://schemas.microsoft.com/office/drawing/2014/main" id="{36F46192-8075-BE41-AA0C-1D4EE73543C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525" y="2651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16</xdr:row>
      <xdr:rowOff>9525</xdr:rowOff>
    </xdr:from>
    <xdr:to>
      <xdr:col>12</xdr:col>
      <xdr:colOff>0</xdr:colOff>
      <xdr:row>17</xdr:row>
      <xdr:rowOff>0</xdr:rowOff>
    </xdr:to>
    <xdr:pic>
      <xdr:nvPicPr>
        <xdr:cNvPr id="144" name="Picture 146" descr="image">
          <a:extLst>
            <a:ext uri="{FF2B5EF4-FFF2-40B4-BE49-F238E27FC236}">
              <a16:creationId xmlns:a16="http://schemas.microsoft.com/office/drawing/2014/main" id="{6F4F4814-130A-214F-9F41-3A74766FED0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0025" y="2651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16</xdr:row>
      <xdr:rowOff>9525</xdr:rowOff>
    </xdr:from>
    <xdr:to>
      <xdr:col>13</xdr:col>
      <xdr:colOff>0</xdr:colOff>
      <xdr:row>17</xdr:row>
      <xdr:rowOff>0</xdr:rowOff>
    </xdr:to>
    <xdr:pic>
      <xdr:nvPicPr>
        <xdr:cNvPr id="145" name="Picture 145" descr="image">
          <a:extLst>
            <a:ext uri="{FF2B5EF4-FFF2-40B4-BE49-F238E27FC236}">
              <a16:creationId xmlns:a16="http://schemas.microsoft.com/office/drawing/2014/main" id="{0F007FCF-D7ED-124E-9976-89D6D49333E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5525" y="2651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17</xdr:row>
      <xdr:rowOff>9525</xdr:rowOff>
    </xdr:from>
    <xdr:to>
      <xdr:col>2</xdr:col>
      <xdr:colOff>0</xdr:colOff>
      <xdr:row>18</xdr:row>
      <xdr:rowOff>0</xdr:rowOff>
    </xdr:to>
    <xdr:pic>
      <xdr:nvPicPr>
        <xdr:cNvPr id="146" name="Picture 144" descr="image">
          <a:extLst>
            <a:ext uri="{FF2B5EF4-FFF2-40B4-BE49-F238E27FC236}">
              <a16:creationId xmlns:a16="http://schemas.microsoft.com/office/drawing/2014/main" id="{B3F61683-0910-9C41-B25D-C798014DC2D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2816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17</xdr:row>
      <xdr:rowOff>9525</xdr:rowOff>
    </xdr:from>
    <xdr:to>
      <xdr:col>3</xdr:col>
      <xdr:colOff>0</xdr:colOff>
      <xdr:row>18</xdr:row>
      <xdr:rowOff>0</xdr:rowOff>
    </xdr:to>
    <xdr:pic>
      <xdr:nvPicPr>
        <xdr:cNvPr id="147" name="Picture 143" descr="image">
          <a:extLst>
            <a:ext uri="{FF2B5EF4-FFF2-40B4-BE49-F238E27FC236}">
              <a16:creationId xmlns:a16="http://schemas.microsoft.com/office/drawing/2014/main" id="{78C4BE43-B8A6-C246-A868-F178CC0E236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525" y="2816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17</xdr:row>
      <xdr:rowOff>9525</xdr:rowOff>
    </xdr:from>
    <xdr:to>
      <xdr:col>4</xdr:col>
      <xdr:colOff>0</xdr:colOff>
      <xdr:row>18</xdr:row>
      <xdr:rowOff>0</xdr:rowOff>
    </xdr:to>
    <xdr:pic>
      <xdr:nvPicPr>
        <xdr:cNvPr id="148" name="Picture 142" descr="image">
          <a:extLst>
            <a:ext uri="{FF2B5EF4-FFF2-40B4-BE49-F238E27FC236}">
              <a16:creationId xmlns:a16="http://schemas.microsoft.com/office/drawing/2014/main" id="{124E3AB3-86FF-AA4D-97C3-B4DDD3F888D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2816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17</xdr:row>
      <xdr:rowOff>9525</xdr:rowOff>
    </xdr:from>
    <xdr:to>
      <xdr:col>5</xdr:col>
      <xdr:colOff>0</xdr:colOff>
      <xdr:row>18</xdr:row>
      <xdr:rowOff>0</xdr:rowOff>
    </xdr:to>
    <xdr:pic>
      <xdr:nvPicPr>
        <xdr:cNvPr id="149" name="Picture 141" descr="image">
          <a:extLst>
            <a:ext uri="{FF2B5EF4-FFF2-40B4-BE49-F238E27FC236}">
              <a16:creationId xmlns:a16="http://schemas.microsoft.com/office/drawing/2014/main" id="{060BFF15-7C61-D048-8B32-0C738E6D70C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525" y="2816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17</xdr:row>
      <xdr:rowOff>9525</xdr:rowOff>
    </xdr:from>
    <xdr:to>
      <xdr:col>6</xdr:col>
      <xdr:colOff>0</xdr:colOff>
      <xdr:row>18</xdr:row>
      <xdr:rowOff>0</xdr:rowOff>
    </xdr:to>
    <xdr:pic>
      <xdr:nvPicPr>
        <xdr:cNvPr id="150" name="Picture 140" descr="image">
          <a:extLst>
            <a:ext uri="{FF2B5EF4-FFF2-40B4-BE49-F238E27FC236}">
              <a16:creationId xmlns:a16="http://schemas.microsoft.com/office/drawing/2014/main" id="{F498873B-0F4F-4D40-A6C6-AD12F8EB6F9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025" y="2816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17</xdr:row>
      <xdr:rowOff>9525</xdr:rowOff>
    </xdr:from>
    <xdr:to>
      <xdr:col>7</xdr:col>
      <xdr:colOff>0</xdr:colOff>
      <xdr:row>18</xdr:row>
      <xdr:rowOff>0</xdr:rowOff>
    </xdr:to>
    <xdr:pic>
      <xdr:nvPicPr>
        <xdr:cNvPr id="151" name="Picture 139" descr="image">
          <a:extLst>
            <a:ext uri="{FF2B5EF4-FFF2-40B4-BE49-F238E27FC236}">
              <a16:creationId xmlns:a16="http://schemas.microsoft.com/office/drawing/2014/main" id="{59FF9017-C1F1-AF4A-AE9F-A1808746824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2816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17</xdr:row>
      <xdr:rowOff>9525</xdr:rowOff>
    </xdr:from>
    <xdr:to>
      <xdr:col>8</xdr:col>
      <xdr:colOff>0</xdr:colOff>
      <xdr:row>18</xdr:row>
      <xdr:rowOff>0</xdr:rowOff>
    </xdr:to>
    <xdr:pic>
      <xdr:nvPicPr>
        <xdr:cNvPr id="152" name="Picture 138" descr="image">
          <a:extLst>
            <a:ext uri="{FF2B5EF4-FFF2-40B4-BE49-F238E27FC236}">
              <a16:creationId xmlns:a16="http://schemas.microsoft.com/office/drawing/2014/main" id="{D61AE383-A131-474A-8803-FA9DE4AF524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8025" y="2816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17</xdr:row>
      <xdr:rowOff>9525</xdr:rowOff>
    </xdr:from>
    <xdr:to>
      <xdr:col>9</xdr:col>
      <xdr:colOff>0</xdr:colOff>
      <xdr:row>18</xdr:row>
      <xdr:rowOff>0</xdr:rowOff>
    </xdr:to>
    <xdr:pic>
      <xdr:nvPicPr>
        <xdr:cNvPr id="153" name="Picture 137" descr="image">
          <a:extLst>
            <a:ext uri="{FF2B5EF4-FFF2-40B4-BE49-F238E27FC236}">
              <a16:creationId xmlns:a16="http://schemas.microsoft.com/office/drawing/2014/main" id="{2D23015E-57DF-4A40-88AA-D0E9F0AC335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525" y="2816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17</xdr:row>
      <xdr:rowOff>9525</xdr:rowOff>
    </xdr:from>
    <xdr:to>
      <xdr:col>10</xdr:col>
      <xdr:colOff>0</xdr:colOff>
      <xdr:row>18</xdr:row>
      <xdr:rowOff>0</xdr:rowOff>
    </xdr:to>
    <xdr:pic>
      <xdr:nvPicPr>
        <xdr:cNvPr id="154" name="Picture 136" descr="image">
          <a:extLst>
            <a:ext uri="{FF2B5EF4-FFF2-40B4-BE49-F238E27FC236}">
              <a16:creationId xmlns:a16="http://schemas.microsoft.com/office/drawing/2014/main" id="{24D0DF31-38A0-2648-92C7-9764A96C20D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2816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17</xdr:row>
      <xdr:rowOff>9525</xdr:rowOff>
    </xdr:from>
    <xdr:to>
      <xdr:col>11</xdr:col>
      <xdr:colOff>0</xdr:colOff>
      <xdr:row>18</xdr:row>
      <xdr:rowOff>0</xdr:rowOff>
    </xdr:to>
    <xdr:pic>
      <xdr:nvPicPr>
        <xdr:cNvPr id="155" name="Picture 135" descr="image">
          <a:extLst>
            <a:ext uri="{FF2B5EF4-FFF2-40B4-BE49-F238E27FC236}">
              <a16:creationId xmlns:a16="http://schemas.microsoft.com/office/drawing/2014/main" id="{DAC56410-7236-F743-B648-447A07AFCF1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525" y="2816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17</xdr:row>
      <xdr:rowOff>9525</xdr:rowOff>
    </xdr:from>
    <xdr:to>
      <xdr:col>12</xdr:col>
      <xdr:colOff>0</xdr:colOff>
      <xdr:row>18</xdr:row>
      <xdr:rowOff>0</xdr:rowOff>
    </xdr:to>
    <xdr:pic>
      <xdr:nvPicPr>
        <xdr:cNvPr id="156" name="Picture 134" descr="image">
          <a:extLst>
            <a:ext uri="{FF2B5EF4-FFF2-40B4-BE49-F238E27FC236}">
              <a16:creationId xmlns:a16="http://schemas.microsoft.com/office/drawing/2014/main" id="{1876652B-C812-1041-8DBE-CBE21A96F0D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0025" y="2816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17</xdr:row>
      <xdr:rowOff>9525</xdr:rowOff>
    </xdr:from>
    <xdr:to>
      <xdr:col>13</xdr:col>
      <xdr:colOff>0</xdr:colOff>
      <xdr:row>18</xdr:row>
      <xdr:rowOff>0</xdr:rowOff>
    </xdr:to>
    <xdr:pic>
      <xdr:nvPicPr>
        <xdr:cNvPr id="157" name="Picture 133" descr="image">
          <a:extLst>
            <a:ext uri="{FF2B5EF4-FFF2-40B4-BE49-F238E27FC236}">
              <a16:creationId xmlns:a16="http://schemas.microsoft.com/office/drawing/2014/main" id="{19BEF832-AD2F-B34D-8CF2-BAAC01E9EF7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5525" y="2816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18</xdr:row>
      <xdr:rowOff>9525</xdr:rowOff>
    </xdr:from>
    <xdr:to>
      <xdr:col>2</xdr:col>
      <xdr:colOff>0</xdr:colOff>
      <xdr:row>19</xdr:row>
      <xdr:rowOff>0</xdr:rowOff>
    </xdr:to>
    <xdr:pic>
      <xdr:nvPicPr>
        <xdr:cNvPr id="158" name="Picture 132" descr="image">
          <a:extLst>
            <a:ext uri="{FF2B5EF4-FFF2-40B4-BE49-F238E27FC236}">
              <a16:creationId xmlns:a16="http://schemas.microsoft.com/office/drawing/2014/main" id="{4D502B5E-717F-6143-B96D-D9FE60EAE08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2981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18</xdr:row>
      <xdr:rowOff>9525</xdr:rowOff>
    </xdr:from>
    <xdr:to>
      <xdr:col>3</xdr:col>
      <xdr:colOff>0</xdr:colOff>
      <xdr:row>19</xdr:row>
      <xdr:rowOff>0</xdr:rowOff>
    </xdr:to>
    <xdr:pic>
      <xdr:nvPicPr>
        <xdr:cNvPr id="159" name="Picture 131" descr="image">
          <a:extLst>
            <a:ext uri="{FF2B5EF4-FFF2-40B4-BE49-F238E27FC236}">
              <a16:creationId xmlns:a16="http://schemas.microsoft.com/office/drawing/2014/main" id="{B2D3FB18-A9D0-564C-9E3D-C84AB124DBD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525" y="2981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18</xdr:row>
      <xdr:rowOff>9525</xdr:rowOff>
    </xdr:from>
    <xdr:to>
      <xdr:col>4</xdr:col>
      <xdr:colOff>0</xdr:colOff>
      <xdr:row>19</xdr:row>
      <xdr:rowOff>0</xdr:rowOff>
    </xdr:to>
    <xdr:pic>
      <xdr:nvPicPr>
        <xdr:cNvPr id="160" name="Picture 130" descr="image">
          <a:extLst>
            <a:ext uri="{FF2B5EF4-FFF2-40B4-BE49-F238E27FC236}">
              <a16:creationId xmlns:a16="http://schemas.microsoft.com/office/drawing/2014/main" id="{ECF020A6-0596-784C-91B7-55F15C0BD12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2981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18</xdr:row>
      <xdr:rowOff>9525</xdr:rowOff>
    </xdr:from>
    <xdr:to>
      <xdr:col>5</xdr:col>
      <xdr:colOff>0</xdr:colOff>
      <xdr:row>19</xdr:row>
      <xdr:rowOff>0</xdr:rowOff>
    </xdr:to>
    <xdr:pic>
      <xdr:nvPicPr>
        <xdr:cNvPr id="161" name="Picture 129" descr="image">
          <a:extLst>
            <a:ext uri="{FF2B5EF4-FFF2-40B4-BE49-F238E27FC236}">
              <a16:creationId xmlns:a16="http://schemas.microsoft.com/office/drawing/2014/main" id="{A3FED6ED-C50A-964E-97F5-4C3B0D1E8F6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525" y="2981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18</xdr:row>
      <xdr:rowOff>9525</xdr:rowOff>
    </xdr:from>
    <xdr:to>
      <xdr:col>6</xdr:col>
      <xdr:colOff>0</xdr:colOff>
      <xdr:row>19</xdr:row>
      <xdr:rowOff>0</xdr:rowOff>
    </xdr:to>
    <xdr:pic>
      <xdr:nvPicPr>
        <xdr:cNvPr id="162" name="Picture 128" descr="image">
          <a:extLst>
            <a:ext uri="{FF2B5EF4-FFF2-40B4-BE49-F238E27FC236}">
              <a16:creationId xmlns:a16="http://schemas.microsoft.com/office/drawing/2014/main" id="{D347FB68-0FA8-9E4E-B841-1B6AC924BA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025" y="2981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18</xdr:row>
      <xdr:rowOff>9525</xdr:rowOff>
    </xdr:from>
    <xdr:to>
      <xdr:col>7</xdr:col>
      <xdr:colOff>0</xdr:colOff>
      <xdr:row>19</xdr:row>
      <xdr:rowOff>0</xdr:rowOff>
    </xdr:to>
    <xdr:pic>
      <xdr:nvPicPr>
        <xdr:cNvPr id="163" name="Picture 127" descr="image">
          <a:extLst>
            <a:ext uri="{FF2B5EF4-FFF2-40B4-BE49-F238E27FC236}">
              <a16:creationId xmlns:a16="http://schemas.microsoft.com/office/drawing/2014/main" id="{828DE38E-2B9D-1548-8906-9CA5D90F0ED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2981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18</xdr:row>
      <xdr:rowOff>9525</xdr:rowOff>
    </xdr:from>
    <xdr:to>
      <xdr:col>8</xdr:col>
      <xdr:colOff>0</xdr:colOff>
      <xdr:row>19</xdr:row>
      <xdr:rowOff>0</xdr:rowOff>
    </xdr:to>
    <xdr:pic>
      <xdr:nvPicPr>
        <xdr:cNvPr id="164" name="Picture 126" descr="image">
          <a:extLst>
            <a:ext uri="{FF2B5EF4-FFF2-40B4-BE49-F238E27FC236}">
              <a16:creationId xmlns:a16="http://schemas.microsoft.com/office/drawing/2014/main" id="{D59148BE-09A2-7A4A-8C88-6F2361880A0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8025" y="2981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18</xdr:row>
      <xdr:rowOff>9525</xdr:rowOff>
    </xdr:from>
    <xdr:to>
      <xdr:col>9</xdr:col>
      <xdr:colOff>0</xdr:colOff>
      <xdr:row>19</xdr:row>
      <xdr:rowOff>0</xdr:rowOff>
    </xdr:to>
    <xdr:pic>
      <xdr:nvPicPr>
        <xdr:cNvPr id="165" name="Picture 125" descr="image">
          <a:extLst>
            <a:ext uri="{FF2B5EF4-FFF2-40B4-BE49-F238E27FC236}">
              <a16:creationId xmlns:a16="http://schemas.microsoft.com/office/drawing/2014/main" id="{2CDAD368-B7AD-D242-8F08-8856F1AD5B2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525" y="2981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18</xdr:row>
      <xdr:rowOff>9525</xdr:rowOff>
    </xdr:from>
    <xdr:to>
      <xdr:col>10</xdr:col>
      <xdr:colOff>0</xdr:colOff>
      <xdr:row>19</xdr:row>
      <xdr:rowOff>0</xdr:rowOff>
    </xdr:to>
    <xdr:pic>
      <xdr:nvPicPr>
        <xdr:cNvPr id="166" name="Picture 124" descr="image">
          <a:extLst>
            <a:ext uri="{FF2B5EF4-FFF2-40B4-BE49-F238E27FC236}">
              <a16:creationId xmlns:a16="http://schemas.microsoft.com/office/drawing/2014/main" id="{3D9F3830-ECCF-D346-9565-6027EF5933A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2981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18</xdr:row>
      <xdr:rowOff>9525</xdr:rowOff>
    </xdr:from>
    <xdr:to>
      <xdr:col>11</xdr:col>
      <xdr:colOff>0</xdr:colOff>
      <xdr:row>19</xdr:row>
      <xdr:rowOff>0</xdr:rowOff>
    </xdr:to>
    <xdr:pic>
      <xdr:nvPicPr>
        <xdr:cNvPr id="167" name="Picture 123" descr="image">
          <a:extLst>
            <a:ext uri="{FF2B5EF4-FFF2-40B4-BE49-F238E27FC236}">
              <a16:creationId xmlns:a16="http://schemas.microsoft.com/office/drawing/2014/main" id="{B08E5430-31FE-3C4E-98E8-131A0D5BEAB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525" y="2981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18</xdr:row>
      <xdr:rowOff>9525</xdr:rowOff>
    </xdr:from>
    <xdr:to>
      <xdr:col>12</xdr:col>
      <xdr:colOff>0</xdr:colOff>
      <xdr:row>19</xdr:row>
      <xdr:rowOff>0</xdr:rowOff>
    </xdr:to>
    <xdr:pic>
      <xdr:nvPicPr>
        <xdr:cNvPr id="168" name="Picture 122" descr="image">
          <a:extLst>
            <a:ext uri="{FF2B5EF4-FFF2-40B4-BE49-F238E27FC236}">
              <a16:creationId xmlns:a16="http://schemas.microsoft.com/office/drawing/2014/main" id="{25ABD45F-6E5E-F44B-A3A2-3161DE63E6B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0025" y="2981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18</xdr:row>
      <xdr:rowOff>9525</xdr:rowOff>
    </xdr:from>
    <xdr:to>
      <xdr:col>13</xdr:col>
      <xdr:colOff>0</xdr:colOff>
      <xdr:row>19</xdr:row>
      <xdr:rowOff>0</xdr:rowOff>
    </xdr:to>
    <xdr:pic>
      <xdr:nvPicPr>
        <xdr:cNvPr id="169" name="Picture 121" descr="image">
          <a:extLst>
            <a:ext uri="{FF2B5EF4-FFF2-40B4-BE49-F238E27FC236}">
              <a16:creationId xmlns:a16="http://schemas.microsoft.com/office/drawing/2014/main" id="{9F3D8D3C-726D-3144-93C5-5D475ADD81E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5525" y="2981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19</xdr:row>
      <xdr:rowOff>9525</xdr:rowOff>
    </xdr:from>
    <xdr:to>
      <xdr:col>2</xdr:col>
      <xdr:colOff>0</xdr:colOff>
      <xdr:row>20</xdr:row>
      <xdr:rowOff>0</xdr:rowOff>
    </xdr:to>
    <xdr:pic>
      <xdr:nvPicPr>
        <xdr:cNvPr id="170" name="Picture 120" descr="image">
          <a:extLst>
            <a:ext uri="{FF2B5EF4-FFF2-40B4-BE49-F238E27FC236}">
              <a16:creationId xmlns:a16="http://schemas.microsoft.com/office/drawing/2014/main" id="{F76A3EE3-84CB-1D40-B3B2-F9501FDCF7B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3146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19</xdr:row>
      <xdr:rowOff>9525</xdr:rowOff>
    </xdr:from>
    <xdr:to>
      <xdr:col>3</xdr:col>
      <xdr:colOff>0</xdr:colOff>
      <xdr:row>20</xdr:row>
      <xdr:rowOff>0</xdr:rowOff>
    </xdr:to>
    <xdr:pic>
      <xdr:nvPicPr>
        <xdr:cNvPr id="171" name="Picture 119" descr="image">
          <a:extLst>
            <a:ext uri="{FF2B5EF4-FFF2-40B4-BE49-F238E27FC236}">
              <a16:creationId xmlns:a16="http://schemas.microsoft.com/office/drawing/2014/main" id="{FD4B521E-9C1B-344D-9867-D2D854D4045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525" y="3146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19</xdr:row>
      <xdr:rowOff>9525</xdr:rowOff>
    </xdr:from>
    <xdr:to>
      <xdr:col>4</xdr:col>
      <xdr:colOff>0</xdr:colOff>
      <xdr:row>20</xdr:row>
      <xdr:rowOff>0</xdr:rowOff>
    </xdr:to>
    <xdr:pic>
      <xdr:nvPicPr>
        <xdr:cNvPr id="172" name="Picture 118" descr="image">
          <a:extLst>
            <a:ext uri="{FF2B5EF4-FFF2-40B4-BE49-F238E27FC236}">
              <a16:creationId xmlns:a16="http://schemas.microsoft.com/office/drawing/2014/main" id="{80E520A0-3A8B-514A-9723-C2086F25365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3146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19</xdr:row>
      <xdr:rowOff>9525</xdr:rowOff>
    </xdr:from>
    <xdr:to>
      <xdr:col>5</xdr:col>
      <xdr:colOff>0</xdr:colOff>
      <xdr:row>20</xdr:row>
      <xdr:rowOff>0</xdr:rowOff>
    </xdr:to>
    <xdr:pic>
      <xdr:nvPicPr>
        <xdr:cNvPr id="173" name="Picture 117" descr="image">
          <a:extLst>
            <a:ext uri="{FF2B5EF4-FFF2-40B4-BE49-F238E27FC236}">
              <a16:creationId xmlns:a16="http://schemas.microsoft.com/office/drawing/2014/main" id="{5B419DD7-8F41-0846-8968-6E20859E904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525" y="3146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19</xdr:row>
      <xdr:rowOff>9525</xdr:rowOff>
    </xdr:from>
    <xdr:to>
      <xdr:col>6</xdr:col>
      <xdr:colOff>0</xdr:colOff>
      <xdr:row>20</xdr:row>
      <xdr:rowOff>0</xdr:rowOff>
    </xdr:to>
    <xdr:pic>
      <xdr:nvPicPr>
        <xdr:cNvPr id="174" name="Picture 116" descr="image">
          <a:extLst>
            <a:ext uri="{FF2B5EF4-FFF2-40B4-BE49-F238E27FC236}">
              <a16:creationId xmlns:a16="http://schemas.microsoft.com/office/drawing/2014/main" id="{6BCA30FF-29AD-9146-A549-3131BD1DF5D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025" y="3146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19</xdr:row>
      <xdr:rowOff>9525</xdr:rowOff>
    </xdr:from>
    <xdr:to>
      <xdr:col>7</xdr:col>
      <xdr:colOff>0</xdr:colOff>
      <xdr:row>20</xdr:row>
      <xdr:rowOff>0</xdr:rowOff>
    </xdr:to>
    <xdr:pic>
      <xdr:nvPicPr>
        <xdr:cNvPr id="175" name="Picture 115" descr="image">
          <a:extLst>
            <a:ext uri="{FF2B5EF4-FFF2-40B4-BE49-F238E27FC236}">
              <a16:creationId xmlns:a16="http://schemas.microsoft.com/office/drawing/2014/main" id="{90E5285F-45EF-4B40-B5D1-BC5EED9B07F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3146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19</xdr:row>
      <xdr:rowOff>9525</xdr:rowOff>
    </xdr:from>
    <xdr:to>
      <xdr:col>8</xdr:col>
      <xdr:colOff>0</xdr:colOff>
      <xdr:row>20</xdr:row>
      <xdr:rowOff>0</xdr:rowOff>
    </xdr:to>
    <xdr:pic>
      <xdr:nvPicPr>
        <xdr:cNvPr id="176" name="Picture 114" descr="image">
          <a:extLst>
            <a:ext uri="{FF2B5EF4-FFF2-40B4-BE49-F238E27FC236}">
              <a16:creationId xmlns:a16="http://schemas.microsoft.com/office/drawing/2014/main" id="{F50560CF-7CEC-3E49-B83A-888623AA448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8025" y="3146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19</xdr:row>
      <xdr:rowOff>9525</xdr:rowOff>
    </xdr:from>
    <xdr:to>
      <xdr:col>9</xdr:col>
      <xdr:colOff>0</xdr:colOff>
      <xdr:row>20</xdr:row>
      <xdr:rowOff>0</xdr:rowOff>
    </xdr:to>
    <xdr:pic>
      <xdr:nvPicPr>
        <xdr:cNvPr id="177" name="Picture 113" descr="image">
          <a:extLst>
            <a:ext uri="{FF2B5EF4-FFF2-40B4-BE49-F238E27FC236}">
              <a16:creationId xmlns:a16="http://schemas.microsoft.com/office/drawing/2014/main" id="{8E3E8227-BB2C-874B-87E2-B4D9C513D9C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525" y="3146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19</xdr:row>
      <xdr:rowOff>9525</xdr:rowOff>
    </xdr:from>
    <xdr:to>
      <xdr:col>10</xdr:col>
      <xdr:colOff>0</xdr:colOff>
      <xdr:row>20</xdr:row>
      <xdr:rowOff>0</xdr:rowOff>
    </xdr:to>
    <xdr:pic>
      <xdr:nvPicPr>
        <xdr:cNvPr id="178" name="Picture 112" descr="image">
          <a:extLst>
            <a:ext uri="{FF2B5EF4-FFF2-40B4-BE49-F238E27FC236}">
              <a16:creationId xmlns:a16="http://schemas.microsoft.com/office/drawing/2014/main" id="{37A5EEAB-C762-0847-A3DC-39812BC170B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3146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19</xdr:row>
      <xdr:rowOff>9525</xdr:rowOff>
    </xdr:from>
    <xdr:to>
      <xdr:col>11</xdr:col>
      <xdr:colOff>0</xdr:colOff>
      <xdr:row>20</xdr:row>
      <xdr:rowOff>0</xdr:rowOff>
    </xdr:to>
    <xdr:pic>
      <xdr:nvPicPr>
        <xdr:cNvPr id="179" name="Picture 111" descr="image">
          <a:extLst>
            <a:ext uri="{FF2B5EF4-FFF2-40B4-BE49-F238E27FC236}">
              <a16:creationId xmlns:a16="http://schemas.microsoft.com/office/drawing/2014/main" id="{2D3FFBEF-ACF7-254A-A766-19F5F8F9127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525" y="3146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19</xdr:row>
      <xdr:rowOff>9525</xdr:rowOff>
    </xdr:from>
    <xdr:to>
      <xdr:col>12</xdr:col>
      <xdr:colOff>0</xdr:colOff>
      <xdr:row>20</xdr:row>
      <xdr:rowOff>0</xdr:rowOff>
    </xdr:to>
    <xdr:pic>
      <xdr:nvPicPr>
        <xdr:cNvPr id="180" name="Picture 110" descr="image">
          <a:extLst>
            <a:ext uri="{FF2B5EF4-FFF2-40B4-BE49-F238E27FC236}">
              <a16:creationId xmlns:a16="http://schemas.microsoft.com/office/drawing/2014/main" id="{ACFF15A8-DC80-2B44-B8A6-24582AEDC19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0025" y="3146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19</xdr:row>
      <xdr:rowOff>9525</xdr:rowOff>
    </xdr:from>
    <xdr:to>
      <xdr:col>13</xdr:col>
      <xdr:colOff>0</xdr:colOff>
      <xdr:row>20</xdr:row>
      <xdr:rowOff>0</xdr:rowOff>
    </xdr:to>
    <xdr:pic>
      <xdr:nvPicPr>
        <xdr:cNvPr id="181" name="Picture 109" descr="image">
          <a:extLst>
            <a:ext uri="{FF2B5EF4-FFF2-40B4-BE49-F238E27FC236}">
              <a16:creationId xmlns:a16="http://schemas.microsoft.com/office/drawing/2014/main" id="{066A46DC-B82B-F34B-A78E-9809762271D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5525" y="3146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20</xdr:row>
      <xdr:rowOff>9525</xdr:rowOff>
    </xdr:from>
    <xdr:to>
      <xdr:col>2</xdr:col>
      <xdr:colOff>0</xdr:colOff>
      <xdr:row>21</xdr:row>
      <xdr:rowOff>0</xdr:rowOff>
    </xdr:to>
    <xdr:pic>
      <xdr:nvPicPr>
        <xdr:cNvPr id="182" name="Picture 108" descr="image">
          <a:extLst>
            <a:ext uri="{FF2B5EF4-FFF2-40B4-BE49-F238E27FC236}">
              <a16:creationId xmlns:a16="http://schemas.microsoft.com/office/drawing/2014/main" id="{001F80CA-D40D-E946-85B8-46C1EC1F7B1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3311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20</xdr:row>
      <xdr:rowOff>9525</xdr:rowOff>
    </xdr:from>
    <xdr:to>
      <xdr:col>3</xdr:col>
      <xdr:colOff>0</xdr:colOff>
      <xdr:row>21</xdr:row>
      <xdr:rowOff>0</xdr:rowOff>
    </xdr:to>
    <xdr:pic>
      <xdr:nvPicPr>
        <xdr:cNvPr id="183" name="Picture 107" descr="image">
          <a:extLst>
            <a:ext uri="{FF2B5EF4-FFF2-40B4-BE49-F238E27FC236}">
              <a16:creationId xmlns:a16="http://schemas.microsoft.com/office/drawing/2014/main" id="{3A2050CF-F921-FC46-803E-5B58A472E38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525" y="3311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20</xdr:row>
      <xdr:rowOff>9525</xdr:rowOff>
    </xdr:from>
    <xdr:to>
      <xdr:col>4</xdr:col>
      <xdr:colOff>0</xdr:colOff>
      <xdr:row>21</xdr:row>
      <xdr:rowOff>0</xdr:rowOff>
    </xdr:to>
    <xdr:pic>
      <xdr:nvPicPr>
        <xdr:cNvPr id="184" name="Picture 106" descr="image">
          <a:extLst>
            <a:ext uri="{FF2B5EF4-FFF2-40B4-BE49-F238E27FC236}">
              <a16:creationId xmlns:a16="http://schemas.microsoft.com/office/drawing/2014/main" id="{80EFD83C-266F-4B4B-BFDF-D204E137BF9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3311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20</xdr:row>
      <xdr:rowOff>9525</xdr:rowOff>
    </xdr:from>
    <xdr:to>
      <xdr:col>5</xdr:col>
      <xdr:colOff>0</xdr:colOff>
      <xdr:row>21</xdr:row>
      <xdr:rowOff>0</xdr:rowOff>
    </xdr:to>
    <xdr:pic>
      <xdr:nvPicPr>
        <xdr:cNvPr id="185" name="Picture 105" descr="image">
          <a:extLst>
            <a:ext uri="{FF2B5EF4-FFF2-40B4-BE49-F238E27FC236}">
              <a16:creationId xmlns:a16="http://schemas.microsoft.com/office/drawing/2014/main" id="{B9EBB75B-2BAC-FB42-A830-9ECAADAA42D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525" y="3311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20</xdr:row>
      <xdr:rowOff>9525</xdr:rowOff>
    </xdr:from>
    <xdr:to>
      <xdr:col>6</xdr:col>
      <xdr:colOff>0</xdr:colOff>
      <xdr:row>21</xdr:row>
      <xdr:rowOff>0</xdr:rowOff>
    </xdr:to>
    <xdr:pic>
      <xdr:nvPicPr>
        <xdr:cNvPr id="186" name="Picture 104" descr="image">
          <a:extLst>
            <a:ext uri="{FF2B5EF4-FFF2-40B4-BE49-F238E27FC236}">
              <a16:creationId xmlns:a16="http://schemas.microsoft.com/office/drawing/2014/main" id="{B9620108-39A6-B34C-B27F-E5CC665820B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025" y="3311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20</xdr:row>
      <xdr:rowOff>9525</xdr:rowOff>
    </xdr:from>
    <xdr:to>
      <xdr:col>7</xdr:col>
      <xdr:colOff>0</xdr:colOff>
      <xdr:row>21</xdr:row>
      <xdr:rowOff>0</xdr:rowOff>
    </xdr:to>
    <xdr:pic>
      <xdr:nvPicPr>
        <xdr:cNvPr id="187" name="Picture 103" descr="image">
          <a:extLst>
            <a:ext uri="{FF2B5EF4-FFF2-40B4-BE49-F238E27FC236}">
              <a16:creationId xmlns:a16="http://schemas.microsoft.com/office/drawing/2014/main" id="{8B4B9840-E8F8-AC4A-9E2C-25BBC8CBA28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3311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20</xdr:row>
      <xdr:rowOff>9525</xdr:rowOff>
    </xdr:from>
    <xdr:to>
      <xdr:col>8</xdr:col>
      <xdr:colOff>0</xdr:colOff>
      <xdr:row>21</xdr:row>
      <xdr:rowOff>0</xdr:rowOff>
    </xdr:to>
    <xdr:pic>
      <xdr:nvPicPr>
        <xdr:cNvPr id="188" name="Picture 102" descr="image">
          <a:extLst>
            <a:ext uri="{FF2B5EF4-FFF2-40B4-BE49-F238E27FC236}">
              <a16:creationId xmlns:a16="http://schemas.microsoft.com/office/drawing/2014/main" id="{CE6F5943-7F41-644C-82D0-985D7889ED1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8025" y="3311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20</xdr:row>
      <xdr:rowOff>9525</xdr:rowOff>
    </xdr:from>
    <xdr:to>
      <xdr:col>9</xdr:col>
      <xdr:colOff>0</xdr:colOff>
      <xdr:row>21</xdr:row>
      <xdr:rowOff>0</xdr:rowOff>
    </xdr:to>
    <xdr:pic>
      <xdr:nvPicPr>
        <xdr:cNvPr id="189" name="Picture 101" descr="image">
          <a:extLst>
            <a:ext uri="{FF2B5EF4-FFF2-40B4-BE49-F238E27FC236}">
              <a16:creationId xmlns:a16="http://schemas.microsoft.com/office/drawing/2014/main" id="{044C5A08-0DCE-884D-B332-6DC334EEFFD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525" y="3311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20</xdr:row>
      <xdr:rowOff>9525</xdr:rowOff>
    </xdr:from>
    <xdr:to>
      <xdr:col>10</xdr:col>
      <xdr:colOff>0</xdr:colOff>
      <xdr:row>21</xdr:row>
      <xdr:rowOff>0</xdr:rowOff>
    </xdr:to>
    <xdr:pic>
      <xdr:nvPicPr>
        <xdr:cNvPr id="190" name="Picture 100" descr="image">
          <a:extLst>
            <a:ext uri="{FF2B5EF4-FFF2-40B4-BE49-F238E27FC236}">
              <a16:creationId xmlns:a16="http://schemas.microsoft.com/office/drawing/2014/main" id="{DE05D201-1F3D-E240-8C11-8CE80543B28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3311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20</xdr:row>
      <xdr:rowOff>9525</xdr:rowOff>
    </xdr:from>
    <xdr:to>
      <xdr:col>11</xdr:col>
      <xdr:colOff>0</xdr:colOff>
      <xdr:row>21</xdr:row>
      <xdr:rowOff>0</xdr:rowOff>
    </xdr:to>
    <xdr:pic>
      <xdr:nvPicPr>
        <xdr:cNvPr id="191" name="Picture 99" descr="image">
          <a:extLst>
            <a:ext uri="{FF2B5EF4-FFF2-40B4-BE49-F238E27FC236}">
              <a16:creationId xmlns:a16="http://schemas.microsoft.com/office/drawing/2014/main" id="{0E3EF949-E9A1-CA43-B0C6-6B0FEE209B5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525" y="3311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20</xdr:row>
      <xdr:rowOff>9525</xdr:rowOff>
    </xdr:from>
    <xdr:to>
      <xdr:col>12</xdr:col>
      <xdr:colOff>0</xdr:colOff>
      <xdr:row>21</xdr:row>
      <xdr:rowOff>0</xdr:rowOff>
    </xdr:to>
    <xdr:pic>
      <xdr:nvPicPr>
        <xdr:cNvPr id="192" name="Picture 98" descr="image">
          <a:extLst>
            <a:ext uri="{FF2B5EF4-FFF2-40B4-BE49-F238E27FC236}">
              <a16:creationId xmlns:a16="http://schemas.microsoft.com/office/drawing/2014/main" id="{2E84E7AE-5C75-0C41-9A82-62CF88E227E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0025" y="3311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20</xdr:row>
      <xdr:rowOff>9525</xdr:rowOff>
    </xdr:from>
    <xdr:to>
      <xdr:col>13</xdr:col>
      <xdr:colOff>0</xdr:colOff>
      <xdr:row>21</xdr:row>
      <xdr:rowOff>0</xdr:rowOff>
    </xdr:to>
    <xdr:pic>
      <xdr:nvPicPr>
        <xdr:cNvPr id="193" name="Picture 97" descr="image">
          <a:extLst>
            <a:ext uri="{FF2B5EF4-FFF2-40B4-BE49-F238E27FC236}">
              <a16:creationId xmlns:a16="http://schemas.microsoft.com/office/drawing/2014/main" id="{EB97E77D-FF6B-9447-ADCF-F5F4A849231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5525" y="3311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23</xdr:row>
      <xdr:rowOff>9525</xdr:rowOff>
    </xdr:from>
    <xdr:to>
      <xdr:col>2</xdr:col>
      <xdr:colOff>0</xdr:colOff>
      <xdr:row>24</xdr:row>
      <xdr:rowOff>0</xdr:rowOff>
    </xdr:to>
    <xdr:pic>
      <xdr:nvPicPr>
        <xdr:cNvPr id="194" name="Picture 288" descr="image">
          <a:extLst>
            <a:ext uri="{FF2B5EF4-FFF2-40B4-BE49-F238E27FC236}">
              <a16:creationId xmlns:a16="http://schemas.microsoft.com/office/drawing/2014/main" id="{62F77661-3AD9-9548-A0C8-3B2FDBFEAE8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3806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23</xdr:row>
      <xdr:rowOff>9525</xdr:rowOff>
    </xdr:from>
    <xdr:to>
      <xdr:col>3</xdr:col>
      <xdr:colOff>0</xdr:colOff>
      <xdr:row>24</xdr:row>
      <xdr:rowOff>0</xdr:rowOff>
    </xdr:to>
    <xdr:pic>
      <xdr:nvPicPr>
        <xdr:cNvPr id="195" name="Picture 287" descr="image">
          <a:extLst>
            <a:ext uri="{FF2B5EF4-FFF2-40B4-BE49-F238E27FC236}">
              <a16:creationId xmlns:a16="http://schemas.microsoft.com/office/drawing/2014/main" id="{703A53C2-802A-264D-882A-C9A46B883A9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525" y="3806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23</xdr:row>
      <xdr:rowOff>9525</xdr:rowOff>
    </xdr:from>
    <xdr:to>
      <xdr:col>4</xdr:col>
      <xdr:colOff>0</xdr:colOff>
      <xdr:row>24</xdr:row>
      <xdr:rowOff>0</xdr:rowOff>
    </xdr:to>
    <xdr:pic>
      <xdr:nvPicPr>
        <xdr:cNvPr id="196" name="Picture 286" descr="image">
          <a:extLst>
            <a:ext uri="{FF2B5EF4-FFF2-40B4-BE49-F238E27FC236}">
              <a16:creationId xmlns:a16="http://schemas.microsoft.com/office/drawing/2014/main" id="{79B1ECF7-D9EF-7A40-B504-ED35026F0D5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3806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23</xdr:row>
      <xdr:rowOff>9525</xdr:rowOff>
    </xdr:from>
    <xdr:to>
      <xdr:col>5</xdr:col>
      <xdr:colOff>0</xdr:colOff>
      <xdr:row>24</xdr:row>
      <xdr:rowOff>0</xdr:rowOff>
    </xdr:to>
    <xdr:pic>
      <xdr:nvPicPr>
        <xdr:cNvPr id="197" name="Picture 285" descr="image">
          <a:extLst>
            <a:ext uri="{FF2B5EF4-FFF2-40B4-BE49-F238E27FC236}">
              <a16:creationId xmlns:a16="http://schemas.microsoft.com/office/drawing/2014/main" id="{DF7E27A6-C1AE-2E41-A112-0AF58CFCDFC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525" y="3806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23</xdr:row>
      <xdr:rowOff>9525</xdr:rowOff>
    </xdr:from>
    <xdr:to>
      <xdr:col>6</xdr:col>
      <xdr:colOff>0</xdr:colOff>
      <xdr:row>24</xdr:row>
      <xdr:rowOff>0</xdr:rowOff>
    </xdr:to>
    <xdr:pic>
      <xdr:nvPicPr>
        <xdr:cNvPr id="198" name="Picture 284" descr="image">
          <a:extLst>
            <a:ext uri="{FF2B5EF4-FFF2-40B4-BE49-F238E27FC236}">
              <a16:creationId xmlns:a16="http://schemas.microsoft.com/office/drawing/2014/main" id="{632556DA-8A16-7D40-8653-5FB781DED26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025" y="3806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23</xdr:row>
      <xdr:rowOff>9525</xdr:rowOff>
    </xdr:from>
    <xdr:to>
      <xdr:col>7</xdr:col>
      <xdr:colOff>0</xdr:colOff>
      <xdr:row>24</xdr:row>
      <xdr:rowOff>0</xdr:rowOff>
    </xdr:to>
    <xdr:pic>
      <xdr:nvPicPr>
        <xdr:cNvPr id="199" name="Picture 283" descr="image">
          <a:extLst>
            <a:ext uri="{FF2B5EF4-FFF2-40B4-BE49-F238E27FC236}">
              <a16:creationId xmlns:a16="http://schemas.microsoft.com/office/drawing/2014/main" id="{0BCEB500-C5EB-5042-8A6E-696F89E4D6D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3806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23</xdr:row>
      <xdr:rowOff>9525</xdr:rowOff>
    </xdr:from>
    <xdr:to>
      <xdr:col>8</xdr:col>
      <xdr:colOff>0</xdr:colOff>
      <xdr:row>24</xdr:row>
      <xdr:rowOff>0</xdr:rowOff>
    </xdr:to>
    <xdr:pic>
      <xdr:nvPicPr>
        <xdr:cNvPr id="200" name="Picture 282" descr="image">
          <a:extLst>
            <a:ext uri="{FF2B5EF4-FFF2-40B4-BE49-F238E27FC236}">
              <a16:creationId xmlns:a16="http://schemas.microsoft.com/office/drawing/2014/main" id="{B6BD6997-E7CB-6E45-AB21-E7224A8EB4F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8025" y="3806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23</xdr:row>
      <xdr:rowOff>9525</xdr:rowOff>
    </xdr:from>
    <xdr:to>
      <xdr:col>9</xdr:col>
      <xdr:colOff>0</xdr:colOff>
      <xdr:row>24</xdr:row>
      <xdr:rowOff>0</xdr:rowOff>
    </xdr:to>
    <xdr:pic>
      <xdr:nvPicPr>
        <xdr:cNvPr id="201" name="Picture 281" descr="image">
          <a:extLst>
            <a:ext uri="{FF2B5EF4-FFF2-40B4-BE49-F238E27FC236}">
              <a16:creationId xmlns:a16="http://schemas.microsoft.com/office/drawing/2014/main" id="{4D7A5FA7-7B14-DE4B-808A-0C1C11ED16A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525" y="3806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23</xdr:row>
      <xdr:rowOff>9525</xdr:rowOff>
    </xdr:from>
    <xdr:to>
      <xdr:col>10</xdr:col>
      <xdr:colOff>0</xdr:colOff>
      <xdr:row>24</xdr:row>
      <xdr:rowOff>0</xdr:rowOff>
    </xdr:to>
    <xdr:pic>
      <xdr:nvPicPr>
        <xdr:cNvPr id="202" name="Picture 280" descr="image">
          <a:extLst>
            <a:ext uri="{FF2B5EF4-FFF2-40B4-BE49-F238E27FC236}">
              <a16:creationId xmlns:a16="http://schemas.microsoft.com/office/drawing/2014/main" id="{A8C12E82-B968-E34F-84A7-D41248F6410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3806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23</xdr:row>
      <xdr:rowOff>9525</xdr:rowOff>
    </xdr:from>
    <xdr:to>
      <xdr:col>11</xdr:col>
      <xdr:colOff>0</xdr:colOff>
      <xdr:row>24</xdr:row>
      <xdr:rowOff>0</xdr:rowOff>
    </xdr:to>
    <xdr:pic>
      <xdr:nvPicPr>
        <xdr:cNvPr id="203" name="Picture 279" descr="image">
          <a:extLst>
            <a:ext uri="{FF2B5EF4-FFF2-40B4-BE49-F238E27FC236}">
              <a16:creationId xmlns:a16="http://schemas.microsoft.com/office/drawing/2014/main" id="{0C706299-BBCD-B443-BA68-6F22E1A0017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525" y="3806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23</xdr:row>
      <xdr:rowOff>9525</xdr:rowOff>
    </xdr:from>
    <xdr:to>
      <xdr:col>12</xdr:col>
      <xdr:colOff>0</xdr:colOff>
      <xdr:row>24</xdr:row>
      <xdr:rowOff>0</xdr:rowOff>
    </xdr:to>
    <xdr:pic>
      <xdr:nvPicPr>
        <xdr:cNvPr id="204" name="Picture 278" descr="image">
          <a:extLst>
            <a:ext uri="{FF2B5EF4-FFF2-40B4-BE49-F238E27FC236}">
              <a16:creationId xmlns:a16="http://schemas.microsoft.com/office/drawing/2014/main" id="{0135F607-11DD-7641-A3EE-09B0283BDC7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0025" y="3806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23</xdr:row>
      <xdr:rowOff>9525</xdr:rowOff>
    </xdr:from>
    <xdr:to>
      <xdr:col>13</xdr:col>
      <xdr:colOff>0</xdr:colOff>
      <xdr:row>24</xdr:row>
      <xdr:rowOff>0</xdr:rowOff>
    </xdr:to>
    <xdr:pic>
      <xdr:nvPicPr>
        <xdr:cNvPr id="205" name="Picture 277" descr="image">
          <a:extLst>
            <a:ext uri="{FF2B5EF4-FFF2-40B4-BE49-F238E27FC236}">
              <a16:creationId xmlns:a16="http://schemas.microsoft.com/office/drawing/2014/main" id="{8BFD40AB-4E34-6544-ABFC-95778CA676A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5525" y="38068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24</xdr:row>
      <xdr:rowOff>9525</xdr:rowOff>
    </xdr:from>
    <xdr:to>
      <xdr:col>2</xdr:col>
      <xdr:colOff>0</xdr:colOff>
      <xdr:row>25</xdr:row>
      <xdr:rowOff>0</xdr:rowOff>
    </xdr:to>
    <xdr:pic>
      <xdr:nvPicPr>
        <xdr:cNvPr id="206" name="Picture 276" descr="image">
          <a:extLst>
            <a:ext uri="{FF2B5EF4-FFF2-40B4-BE49-F238E27FC236}">
              <a16:creationId xmlns:a16="http://schemas.microsoft.com/office/drawing/2014/main" id="{66F31BB7-D681-3041-BF68-23D4A40149A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3971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24</xdr:row>
      <xdr:rowOff>9525</xdr:rowOff>
    </xdr:from>
    <xdr:to>
      <xdr:col>3</xdr:col>
      <xdr:colOff>0</xdr:colOff>
      <xdr:row>25</xdr:row>
      <xdr:rowOff>0</xdr:rowOff>
    </xdr:to>
    <xdr:pic>
      <xdr:nvPicPr>
        <xdr:cNvPr id="207" name="Picture 275" descr="image">
          <a:extLst>
            <a:ext uri="{FF2B5EF4-FFF2-40B4-BE49-F238E27FC236}">
              <a16:creationId xmlns:a16="http://schemas.microsoft.com/office/drawing/2014/main" id="{5F79C98A-C6A4-7342-8A6D-5279F8BAFC8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525" y="3971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24</xdr:row>
      <xdr:rowOff>9525</xdr:rowOff>
    </xdr:from>
    <xdr:to>
      <xdr:col>4</xdr:col>
      <xdr:colOff>0</xdr:colOff>
      <xdr:row>25</xdr:row>
      <xdr:rowOff>0</xdr:rowOff>
    </xdr:to>
    <xdr:pic>
      <xdr:nvPicPr>
        <xdr:cNvPr id="208" name="Picture 274" descr="image">
          <a:extLst>
            <a:ext uri="{FF2B5EF4-FFF2-40B4-BE49-F238E27FC236}">
              <a16:creationId xmlns:a16="http://schemas.microsoft.com/office/drawing/2014/main" id="{0B7CAAB7-069E-F541-9855-810F3A0CA07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3971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24</xdr:row>
      <xdr:rowOff>9525</xdr:rowOff>
    </xdr:from>
    <xdr:to>
      <xdr:col>5</xdr:col>
      <xdr:colOff>0</xdr:colOff>
      <xdr:row>25</xdr:row>
      <xdr:rowOff>0</xdr:rowOff>
    </xdr:to>
    <xdr:pic>
      <xdr:nvPicPr>
        <xdr:cNvPr id="209" name="Picture 273" descr="image">
          <a:extLst>
            <a:ext uri="{FF2B5EF4-FFF2-40B4-BE49-F238E27FC236}">
              <a16:creationId xmlns:a16="http://schemas.microsoft.com/office/drawing/2014/main" id="{7FFCCDA3-257A-C54E-8445-F9D98B93D2D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525" y="3971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24</xdr:row>
      <xdr:rowOff>9525</xdr:rowOff>
    </xdr:from>
    <xdr:to>
      <xdr:col>6</xdr:col>
      <xdr:colOff>0</xdr:colOff>
      <xdr:row>25</xdr:row>
      <xdr:rowOff>0</xdr:rowOff>
    </xdr:to>
    <xdr:pic>
      <xdr:nvPicPr>
        <xdr:cNvPr id="210" name="Picture 272" descr="image">
          <a:extLst>
            <a:ext uri="{FF2B5EF4-FFF2-40B4-BE49-F238E27FC236}">
              <a16:creationId xmlns:a16="http://schemas.microsoft.com/office/drawing/2014/main" id="{148C7719-010A-C541-8979-82868932B37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025" y="3971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24</xdr:row>
      <xdr:rowOff>9525</xdr:rowOff>
    </xdr:from>
    <xdr:to>
      <xdr:col>7</xdr:col>
      <xdr:colOff>0</xdr:colOff>
      <xdr:row>25</xdr:row>
      <xdr:rowOff>0</xdr:rowOff>
    </xdr:to>
    <xdr:pic>
      <xdr:nvPicPr>
        <xdr:cNvPr id="211" name="Picture 271" descr="image">
          <a:extLst>
            <a:ext uri="{FF2B5EF4-FFF2-40B4-BE49-F238E27FC236}">
              <a16:creationId xmlns:a16="http://schemas.microsoft.com/office/drawing/2014/main" id="{75C490F7-70F7-9F4D-9D53-191C9E4A856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3971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24</xdr:row>
      <xdr:rowOff>9525</xdr:rowOff>
    </xdr:from>
    <xdr:to>
      <xdr:col>8</xdr:col>
      <xdr:colOff>0</xdr:colOff>
      <xdr:row>25</xdr:row>
      <xdr:rowOff>0</xdr:rowOff>
    </xdr:to>
    <xdr:pic>
      <xdr:nvPicPr>
        <xdr:cNvPr id="212" name="Picture 270" descr="image">
          <a:extLst>
            <a:ext uri="{FF2B5EF4-FFF2-40B4-BE49-F238E27FC236}">
              <a16:creationId xmlns:a16="http://schemas.microsoft.com/office/drawing/2014/main" id="{062BF9CF-7FF1-9F4D-8327-3942B67B422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8025" y="3971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24</xdr:row>
      <xdr:rowOff>9525</xdr:rowOff>
    </xdr:from>
    <xdr:to>
      <xdr:col>9</xdr:col>
      <xdr:colOff>0</xdr:colOff>
      <xdr:row>25</xdr:row>
      <xdr:rowOff>0</xdr:rowOff>
    </xdr:to>
    <xdr:pic>
      <xdr:nvPicPr>
        <xdr:cNvPr id="213" name="Picture 269" descr="image">
          <a:extLst>
            <a:ext uri="{FF2B5EF4-FFF2-40B4-BE49-F238E27FC236}">
              <a16:creationId xmlns:a16="http://schemas.microsoft.com/office/drawing/2014/main" id="{0823D39F-39B2-2E4F-BFB5-FE5D17EC478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525" y="3971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24</xdr:row>
      <xdr:rowOff>9525</xdr:rowOff>
    </xdr:from>
    <xdr:to>
      <xdr:col>10</xdr:col>
      <xdr:colOff>0</xdr:colOff>
      <xdr:row>25</xdr:row>
      <xdr:rowOff>0</xdr:rowOff>
    </xdr:to>
    <xdr:pic>
      <xdr:nvPicPr>
        <xdr:cNvPr id="214" name="Picture 268" descr="image">
          <a:extLst>
            <a:ext uri="{FF2B5EF4-FFF2-40B4-BE49-F238E27FC236}">
              <a16:creationId xmlns:a16="http://schemas.microsoft.com/office/drawing/2014/main" id="{909103E8-D0C0-CC4B-9A88-B9E43652D08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3971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24</xdr:row>
      <xdr:rowOff>9525</xdr:rowOff>
    </xdr:from>
    <xdr:to>
      <xdr:col>11</xdr:col>
      <xdr:colOff>0</xdr:colOff>
      <xdr:row>25</xdr:row>
      <xdr:rowOff>0</xdr:rowOff>
    </xdr:to>
    <xdr:pic>
      <xdr:nvPicPr>
        <xdr:cNvPr id="215" name="Picture 267" descr="image">
          <a:extLst>
            <a:ext uri="{FF2B5EF4-FFF2-40B4-BE49-F238E27FC236}">
              <a16:creationId xmlns:a16="http://schemas.microsoft.com/office/drawing/2014/main" id="{8067391B-1058-0C43-BE8C-286CB42FB20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525" y="3971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24</xdr:row>
      <xdr:rowOff>9525</xdr:rowOff>
    </xdr:from>
    <xdr:to>
      <xdr:col>12</xdr:col>
      <xdr:colOff>0</xdr:colOff>
      <xdr:row>25</xdr:row>
      <xdr:rowOff>0</xdr:rowOff>
    </xdr:to>
    <xdr:pic>
      <xdr:nvPicPr>
        <xdr:cNvPr id="216" name="Picture 266" descr="image">
          <a:extLst>
            <a:ext uri="{FF2B5EF4-FFF2-40B4-BE49-F238E27FC236}">
              <a16:creationId xmlns:a16="http://schemas.microsoft.com/office/drawing/2014/main" id="{CA0A45FE-47AD-3648-886F-14244E12305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0025" y="3971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24</xdr:row>
      <xdr:rowOff>9525</xdr:rowOff>
    </xdr:from>
    <xdr:to>
      <xdr:col>13</xdr:col>
      <xdr:colOff>0</xdr:colOff>
      <xdr:row>25</xdr:row>
      <xdr:rowOff>0</xdr:rowOff>
    </xdr:to>
    <xdr:pic>
      <xdr:nvPicPr>
        <xdr:cNvPr id="217" name="Picture 265" descr="image">
          <a:extLst>
            <a:ext uri="{FF2B5EF4-FFF2-40B4-BE49-F238E27FC236}">
              <a16:creationId xmlns:a16="http://schemas.microsoft.com/office/drawing/2014/main" id="{5F593B71-1AC6-FE4E-ACC4-A8E920E01D9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5525" y="39719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25</xdr:row>
      <xdr:rowOff>9525</xdr:rowOff>
    </xdr:from>
    <xdr:to>
      <xdr:col>2</xdr:col>
      <xdr:colOff>0</xdr:colOff>
      <xdr:row>26</xdr:row>
      <xdr:rowOff>0</xdr:rowOff>
    </xdr:to>
    <xdr:pic>
      <xdr:nvPicPr>
        <xdr:cNvPr id="218" name="Picture 264" descr="image">
          <a:extLst>
            <a:ext uri="{FF2B5EF4-FFF2-40B4-BE49-F238E27FC236}">
              <a16:creationId xmlns:a16="http://schemas.microsoft.com/office/drawing/2014/main" id="{0C10B762-938A-744A-91A7-3EE94E37E13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4137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25</xdr:row>
      <xdr:rowOff>9525</xdr:rowOff>
    </xdr:from>
    <xdr:to>
      <xdr:col>3</xdr:col>
      <xdr:colOff>0</xdr:colOff>
      <xdr:row>26</xdr:row>
      <xdr:rowOff>0</xdr:rowOff>
    </xdr:to>
    <xdr:pic>
      <xdr:nvPicPr>
        <xdr:cNvPr id="219" name="Picture 263" descr="image">
          <a:extLst>
            <a:ext uri="{FF2B5EF4-FFF2-40B4-BE49-F238E27FC236}">
              <a16:creationId xmlns:a16="http://schemas.microsoft.com/office/drawing/2014/main" id="{52AA8783-B48D-924C-B3DB-96B0FB53D7B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525" y="4137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25</xdr:row>
      <xdr:rowOff>9525</xdr:rowOff>
    </xdr:from>
    <xdr:to>
      <xdr:col>4</xdr:col>
      <xdr:colOff>0</xdr:colOff>
      <xdr:row>26</xdr:row>
      <xdr:rowOff>0</xdr:rowOff>
    </xdr:to>
    <xdr:pic>
      <xdr:nvPicPr>
        <xdr:cNvPr id="220" name="Picture 262" descr="image">
          <a:extLst>
            <a:ext uri="{FF2B5EF4-FFF2-40B4-BE49-F238E27FC236}">
              <a16:creationId xmlns:a16="http://schemas.microsoft.com/office/drawing/2014/main" id="{57BE15C9-AB3E-844C-88B3-AEE809B4CD5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4137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25</xdr:row>
      <xdr:rowOff>9525</xdr:rowOff>
    </xdr:from>
    <xdr:to>
      <xdr:col>5</xdr:col>
      <xdr:colOff>0</xdr:colOff>
      <xdr:row>26</xdr:row>
      <xdr:rowOff>0</xdr:rowOff>
    </xdr:to>
    <xdr:pic>
      <xdr:nvPicPr>
        <xdr:cNvPr id="221" name="Picture 261" descr="image">
          <a:extLst>
            <a:ext uri="{FF2B5EF4-FFF2-40B4-BE49-F238E27FC236}">
              <a16:creationId xmlns:a16="http://schemas.microsoft.com/office/drawing/2014/main" id="{E678A500-BA85-C44D-B520-E27CC74E782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525" y="4137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25</xdr:row>
      <xdr:rowOff>9525</xdr:rowOff>
    </xdr:from>
    <xdr:to>
      <xdr:col>6</xdr:col>
      <xdr:colOff>0</xdr:colOff>
      <xdr:row>26</xdr:row>
      <xdr:rowOff>0</xdr:rowOff>
    </xdr:to>
    <xdr:pic>
      <xdr:nvPicPr>
        <xdr:cNvPr id="222" name="Picture 260" descr="image">
          <a:extLst>
            <a:ext uri="{FF2B5EF4-FFF2-40B4-BE49-F238E27FC236}">
              <a16:creationId xmlns:a16="http://schemas.microsoft.com/office/drawing/2014/main" id="{D718247E-7671-0240-9F4E-E28617EF4C4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025" y="4137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25</xdr:row>
      <xdr:rowOff>9525</xdr:rowOff>
    </xdr:from>
    <xdr:to>
      <xdr:col>7</xdr:col>
      <xdr:colOff>0</xdr:colOff>
      <xdr:row>26</xdr:row>
      <xdr:rowOff>0</xdr:rowOff>
    </xdr:to>
    <xdr:pic>
      <xdr:nvPicPr>
        <xdr:cNvPr id="223" name="Picture 259" descr="image">
          <a:extLst>
            <a:ext uri="{FF2B5EF4-FFF2-40B4-BE49-F238E27FC236}">
              <a16:creationId xmlns:a16="http://schemas.microsoft.com/office/drawing/2014/main" id="{12C64D4E-AE65-164E-8D13-9643E95E653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4137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25</xdr:row>
      <xdr:rowOff>9525</xdr:rowOff>
    </xdr:from>
    <xdr:to>
      <xdr:col>8</xdr:col>
      <xdr:colOff>0</xdr:colOff>
      <xdr:row>26</xdr:row>
      <xdr:rowOff>0</xdr:rowOff>
    </xdr:to>
    <xdr:pic>
      <xdr:nvPicPr>
        <xdr:cNvPr id="224" name="Picture 258" descr="image">
          <a:extLst>
            <a:ext uri="{FF2B5EF4-FFF2-40B4-BE49-F238E27FC236}">
              <a16:creationId xmlns:a16="http://schemas.microsoft.com/office/drawing/2014/main" id="{A5199DF5-6324-3E41-8EC0-E8EB07AA0FC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8025" y="4137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25</xdr:row>
      <xdr:rowOff>9525</xdr:rowOff>
    </xdr:from>
    <xdr:to>
      <xdr:col>9</xdr:col>
      <xdr:colOff>0</xdr:colOff>
      <xdr:row>26</xdr:row>
      <xdr:rowOff>0</xdr:rowOff>
    </xdr:to>
    <xdr:pic>
      <xdr:nvPicPr>
        <xdr:cNvPr id="225" name="Picture 257" descr="image">
          <a:extLst>
            <a:ext uri="{FF2B5EF4-FFF2-40B4-BE49-F238E27FC236}">
              <a16:creationId xmlns:a16="http://schemas.microsoft.com/office/drawing/2014/main" id="{E4A4B057-C660-A341-84F8-CC67A0A8060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525" y="4137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25</xdr:row>
      <xdr:rowOff>9525</xdr:rowOff>
    </xdr:from>
    <xdr:to>
      <xdr:col>10</xdr:col>
      <xdr:colOff>0</xdr:colOff>
      <xdr:row>26</xdr:row>
      <xdr:rowOff>0</xdr:rowOff>
    </xdr:to>
    <xdr:pic>
      <xdr:nvPicPr>
        <xdr:cNvPr id="226" name="Picture 256" descr="image">
          <a:extLst>
            <a:ext uri="{FF2B5EF4-FFF2-40B4-BE49-F238E27FC236}">
              <a16:creationId xmlns:a16="http://schemas.microsoft.com/office/drawing/2014/main" id="{BEF41478-87A7-6E42-BB6B-3E240F53B98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4137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25</xdr:row>
      <xdr:rowOff>9525</xdr:rowOff>
    </xdr:from>
    <xdr:to>
      <xdr:col>11</xdr:col>
      <xdr:colOff>0</xdr:colOff>
      <xdr:row>26</xdr:row>
      <xdr:rowOff>0</xdr:rowOff>
    </xdr:to>
    <xdr:pic>
      <xdr:nvPicPr>
        <xdr:cNvPr id="227" name="Picture 255" descr="image">
          <a:extLst>
            <a:ext uri="{FF2B5EF4-FFF2-40B4-BE49-F238E27FC236}">
              <a16:creationId xmlns:a16="http://schemas.microsoft.com/office/drawing/2014/main" id="{E5D62AFA-48F6-B142-A3FC-FDB849230DD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525" y="4137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25</xdr:row>
      <xdr:rowOff>9525</xdr:rowOff>
    </xdr:from>
    <xdr:to>
      <xdr:col>12</xdr:col>
      <xdr:colOff>0</xdr:colOff>
      <xdr:row>26</xdr:row>
      <xdr:rowOff>0</xdr:rowOff>
    </xdr:to>
    <xdr:pic>
      <xdr:nvPicPr>
        <xdr:cNvPr id="228" name="Picture 254" descr="image">
          <a:extLst>
            <a:ext uri="{FF2B5EF4-FFF2-40B4-BE49-F238E27FC236}">
              <a16:creationId xmlns:a16="http://schemas.microsoft.com/office/drawing/2014/main" id="{D5598566-7865-F04A-8B05-EB780E2D519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0025" y="4137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25</xdr:row>
      <xdr:rowOff>9525</xdr:rowOff>
    </xdr:from>
    <xdr:to>
      <xdr:col>13</xdr:col>
      <xdr:colOff>0</xdr:colOff>
      <xdr:row>26</xdr:row>
      <xdr:rowOff>0</xdr:rowOff>
    </xdr:to>
    <xdr:pic>
      <xdr:nvPicPr>
        <xdr:cNvPr id="229" name="Picture 253" descr="image">
          <a:extLst>
            <a:ext uri="{FF2B5EF4-FFF2-40B4-BE49-F238E27FC236}">
              <a16:creationId xmlns:a16="http://schemas.microsoft.com/office/drawing/2014/main" id="{AA9B362B-FED3-4144-847D-BAB5CC3052B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5525" y="41370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26</xdr:row>
      <xdr:rowOff>9525</xdr:rowOff>
    </xdr:from>
    <xdr:to>
      <xdr:col>2</xdr:col>
      <xdr:colOff>0</xdr:colOff>
      <xdr:row>27</xdr:row>
      <xdr:rowOff>0</xdr:rowOff>
    </xdr:to>
    <xdr:pic>
      <xdr:nvPicPr>
        <xdr:cNvPr id="230" name="Picture 252" descr="image">
          <a:extLst>
            <a:ext uri="{FF2B5EF4-FFF2-40B4-BE49-F238E27FC236}">
              <a16:creationId xmlns:a16="http://schemas.microsoft.com/office/drawing/2014/main" id="{5372E0B4-1605-FC47-B56D-C8DECA02342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4302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26</xdr:row>
      <xdr:rowOff>9525</xdr:rowOff>
    </xdr:from>
    <xdr:to>
      <xdr:col>3</xdr:col>
      <xdr:colOff>0</xdr:colOff>
      <xdr:row>27</xdr:row>
      <xdr:rowOff>0</xdr:rowOff>
    </xdr:to>
    <xdr:pic>
      <xdr:nvPicPr>
        <xdr:cNvPr id="231" name="Picture 251" descr="image">
          <a:extLst>
            <a:ext uri="{FF2B5EF4-FFF2-40B4-BE49-F238E27FC236}">
              <a16:creationId xmlns:a16="http://schemas.microsoft.com/office/drawing/2014/main" id="{468B98DC-66A4-2646-B728-811284D2055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525" y="4302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26</xdr:row>
      <xdr:rowOff>9525</xdr:rowOff>
    </xdr:from>
    <xdr:to>
      <xdr:col>4</xdr:col>
      <xdr:colOff>0</xdr:colOff>
      <xdr:row>27</xdr:row>
      <xdr:rowOff>0</xdr:rowOff>
    </xdr:to>
    <xdr:pic>
      <xdr:nvPicPr>
        <xdr:cNvPr id="232" name="Picture 250" descr="image">
          <a:extLst>
            <a:ext uri="{FF2B5EF4-FFF2-40B4-BE49-F238E27FC236}">
              <a16:creationId xmlns:a16="http://schemas.microsoft.com/office/drawing/2014/main" id="{CE6641D7-1481-014E-9E6F-117787430A9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4302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26</xdr:row>
      <xdr:rowOff>9525</xdr:rowOff>
    </xdr:from>
    <xdr:to>
      <xdr:col>5</xdr:col>
      <xdr:colOff>0</xdr:colOff>
      <xdr:row>27</xdr:row>
      <xdr:rowOff>0</xdr:rowOff>
    </xdr:to>
    <xdr:pic>
      <xdr:nvPicPr>
        <xdr:cNvPr id="233" name="Picture 249" descr="image">
          <a:extLst>
            <a:ext uri="{FF2B5EF4-FFF2-40B4-BE49-F238E27FC236}">
              <a16:creationId xmlns:a16="http://schemas.microsoft.com/office/drawing/2014/main" id="{8298759F-8C24-EE40-9C73-52E6FD77264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525" y="4302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26</xdr:row>
      <xdr:rowOff>9525</xdr:rowOff>
    </xdr:from>
    <xdr:to>
      <xdr:col>6</xdr:col>
      <xdr:colOff>0</xdr:colOff>
      <xdr:row>27</xdr:row>
      <xdr:rowOff>0</xdr:rowOff>
    </xdr:to>
    <xdr:pic>
      <xdr:nvPicPr>
        <xdr:cNvPr id="234" name="Picture 248" descr="image">
          <a:extLst>
            <a:ext uri="{FF2B5EF4-FFF2-40B4-BE49-F238E27FC236}">
              <a16:creationId xmlns:a16="http://schemas.microsoft.com/office/drawing/2014/main" id="{906A34DA-28AF-D543-A188-C900189236F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025" y="4302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26</xdr:row>
      <xdr:rowOff>9525</xdr:rowOff>
    </xdr:from>
    <xdr:to>
      <xdr:col>7</xdr:col>
      <xdr:colOff>0</xdr:colOff>
      <xdr:row>27</xdr:row>
      <xdr:rowOff>0</xdr:rowOff>
    </xdr:to>
    <xdr:pic>
      <xdr:nvPicPr>
        <xdr:cNvPr id="235" name="Picture 247" descr="image">
          <a:extLst>
            <a:ext uri="{FF2B5EF4-FFF2-40B4-BE49-F238E27FC236}">
              <a16:creationId xmlns:a16="http://schemas.microsoft.com/office/drawing/2014/main" id="{E80FE7A6-A8F8-3242-9B1A-8AA48B59F40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4302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26</xdr:row>
      <xdr:rowOff>9525</xdr:rowOff>
    </xdr:from>
    <xdr:to>
      <xdr:col>8</xdr:col>
      <xdr:colOff>0</xdr:colOff>
      <xdr:row>27</xdr:row>
      <xdr:rowOff>0</xdr:rowOff>
    </xdr:to>
    <xdr:pic>
      <xdr:nvPicPr>
        <xdr:cNvPr id="236" name="Picture 246" descr="image">
          <a:extLst>
            <a:ext uri="{FF2B5EF4-FFF2-40B4-BE49-F238E27FC236}">
              <a16:creationId xmlns:a16="http://schemas.microsoft.com/office/drawing/2014/main" id="{DBD8277D-3A93-0948-AE69-75E405340D7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8025" y="4302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26</xdr:row>
      <xdr:rowOff>9525</xdr:rowOff>
    </xdr:from>
    <xdr:to>
      <xdr:col>9</xdr:col>
      <xdr:colOff>0</xdr:colOff>
      <xdr:row>27</xdr:row>
      <xdr:rowOff>0</xdr:rowOff>
    </xdr:to>
    <xdr:pic>
      <xdr:nvPicPr>
        <xdr:cNvPr id="237" name="Picture 245" descr="image">
          <a:extLst>
            <a:ext uri="{FF2B5EF4-FFF2-40B4-BE49-F238E27FC236}">
              <a16:creationId xmlns:a16="http://schemas.microsoft.com/office/drawing/2014/main" id="{71F27359-FBDA-A34F-BB46-CE15A43BB02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525" y="4302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26</xdr:row>
      <xdr:rowOff>9525</xdr:rowOff>
    </xdr:from>
    <xdr:to>
      <xdr:col>10</xdr:col>
      <xdr:colOff>0</xdr:colOff>
      <xdr:row>27</xdr:row>
      <xdr:rowOff>0</xdr:rowOff>
    </xdr:to>
    <xdr:pic>
      <xdr:nvPicPr>
        <xdr:cNvPr id="238" name="Picture 244" descr="image">
          <a:extLst>
            <a:ext uri="{FF2B5EF4-FFF2-40B4-BE49-F238E27FC236}">
              <a16:creationId xmlns:a16="http://schemas.microsoft.com/office/drawing/2014/main" id="{D3135DC5-B56C-7849-A739-C0F4509E19D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4302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26</xdr:row>
      <xdr:rowOff>9525</xdr:rowOff>
    </xdr:from>
    <xdr:to>
      <xdr:col>11</xdr:col>
      <xdr:colOff>0</xdr:colOff>
      <xdr:row>27</xdr:row>
      <xdr:rowOff>0</xdr:rowOff>
    </xdr:to>
    <xdr:pic>
      <xdr:nvPicPr>
        <xdr:cNvPr id="239" name="Picture 243" descr="image">
          <a:extLst>
            <a:ext uri="{FF2B5EF4-FFF2-40B4-BE49-F238E27FC236}">
              <a16:creationId xmlns:a16="http://schemas.microsoft.com/office/drawing/2014/main" id="{596C8D92-CAB8-C546-9820-0F0EC74FAFF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525" y="4302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26</xdr:row>
      <xdr:rowOff>9525</xdr:rowOff>
    </xdr:from>
    <xdr:to>
      <xdr:col>12</xdr:col>
      <xdr:colOff>0</xdr:colOff>
      <xdr:row>27</xdr:row>
      <xdr:rowOff>0</xdr:rowOff>
    </xdr:to>
    <xdr:pic>
      <xdr:nvPicPr>
        <xdr:cNvPr id="240" name="Picture 242" descr="image">
          <a:extLst>
            <a:ext uri="{FF2B5EF4-FFF2-40B4-BE49-F238E27FC236}">
              <a16:creationId xmlns:a16="http://schemas.microsoft.com/office/drawing/2014/main" id="{FF9E20EE-18F4-B640-9ADD-20B4BAC92B6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0025" y="4302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26</xdr:row>
      <xdr:rowOff>9525</xdr:rowOff>
    </xdr:from>
    <xdr:to>
      <xdr:col>13</xdr:col>
      <xdr:colOff>0</xdr:colOff>
      <xdr:row>27</xdr:row>
      <xdr:rowOff>0</xdr:rowOff>
    </xdr:to>
    <xdr:pic>
      <xdr:nvPicPr>
        <xdr:cNvPr id="241" name="Picture 241" descr="image">
          <a:extLst>
            <a:ext uri="{FF2B5EF4-FFF2-40B4-BE49-F238E27FC236}">
              <a16:creationId xmlns:a16="http://schemas.microsoft.com/office/drawing/2014/main" id="{FD95E1DD-F147-CD45-9267-261E86B740E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5525" y="43021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27</xdr:row>
      <xdr:rowOff>9525</xdr:rowOff>
    </xdr:from>
    <xdr:to>
      <xdr:col>2</xdr:col>
      <xdr:colOff>0</xdr:colOff>
      <xdr:row>28</xdr:row>
      <xdr:rowOff>0</xdr:rowOff>
    </xdr:to>
    <xdr:pic>
      <xdr:nvPicPr>
        <xdr:cNvPr id="242" name="Picture 240" descr="image">
          <a:extLst>
            <a:ext uri="{FF2B5EF4-FFF2-40B4-BE49-F238E27FC236}">
              <a16:creationId xmlns:a16="http://schemas.microsoft.com/office/drawing/2014/main" id="{AEA9C972-41C1-2642-BEC2-3907717A553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4467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27</xdr:row>
      <xdr:rowOff>9525</xdr:rowOff>
    </xdr:from>
    <xdr:to>
      <xdr:col>3</xdr:col>
      <xdr:colOff>0</xdr:colOff>
      <xdr:row>28</xdr:row>
      <xdr:rowOff>0</xdr:rowOff>
    </xdr:to>
    <xdr:pic>
      <xdr:nvPicPr>
        <xdr:cNvPr id="243" name="Picture 239" descr="image">
          <a:extLst>
            <a:ext uri="{FF2B5EF4-FFF2-40B4-BE49-F238E27FC236}">
              <a16:creationId xmlns:a16="http://schemas.microsoft.com/office/drawing/2014/main" id="{7CF283FF-16E1-4740-BDFA-F55805915C6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525" y="4467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27</xdr:row>
      <xdr:rowOff>9525</xdr:rowOff>
    </xdr:from>
    <xdr:to>
      <xdr:col>4</xdr:col>
      <xdr:colOff>0</xdr:colOff>
      <xdr:row>28</xdr:row>
      <xdr:rowOff>0</xdr:rowOff>
    </xdr:to>
    <xdr:pic>
      <xdr:nvPicPr>
        <xdr:cNvPr id="244" name="Picture 238" descr="image">
          <a:extLst>
            <a:ext uri="{FF2B5EF4-FFF2-40B4-BE49-F238E27FC236}">
              <a16:creationId xmlns:a16="http://schemas.microsoft.com/office/drawing/2014/main" id="{1C73F51C-4B22-1144-8A71-3DAB1900AFD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4467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27</xdr:row>
      <xdr:rowOff>9525</xdr:rowOff>
    </xdr:from>
    <xdr:to>
      <xdr:col>5</xdr:col>
      <xdr:colOff>0</xdr:colOff>
      <xdr:row>28</xdr:row>
      <xdr:rowOff>0</xdr:rowOff>
    </xdr:to>
    <xdr:pic>
      <xdr:nvPicPr>
        <xdr:cNvPr id="245" name="Picture 237" descr="image">
          <a:extLst>
            <a:ext uri="{FF2B5EF4-FFF2-40B4-BE49-F238E27FC236}">
              <a16:creationId xmlns:a16="http://schemas.microsoft.com/office/drawing/2014/main" id="{2B49A872-A16C-3748-BAD8-F2792C05B96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525" y="4467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27</xdr:row>
      <xdr:rowOff>9525</xdr:rowOff>
    </xdr:from>
    <xdr:to>
      <xdr:col>6</xdr:col>
      <xdr:colOff>0</xdr:colOff>
      <xdr:row>28</xdr:row>
      <xdr:rowOff>0</xdr:rowOff>
    </xdr:to>
    <xdr:pic>
      <xdr:nvPicPr>
        <xdr:cNvPr id="246" name="Picture 236" descr="image">
          <a:extLst>
            <a:ext uri="{FF2B5EF4-FFF2-40B4-BE49-F238E27FC236}">
              <a16:creationId xmlns:a16="http://schemas.microsoft.com/office/drawing/2014/main" id="{F2EFFAC3-2BED-224D-8315-E0DE7D7CFD8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025" y="4467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27</xdr:row>
      <xdr:rowOff>9525</xdr:rowOff>
    </xdr:from>
    <xdr:to>
      <xdr:col>7</xdr:col>
      <xdr:colOff>0</xdr:colOff>
      <xdr:row>28</xdr:row>
      <xdr:rowOff>0</xdr:rowOff>
    </xdr:to>
    <xdr:pic>
      <xdr:nvPicPr>
        <xdr:cNvPr id="247" name="Picture 235" descr="image">
          <a:extLst>
            <a:ext uri="{FF2B5EF4-FFF2-40B4-BE49-F238E27FC236}">
              <a16:creationId xmlns:a16="http://schemas.microsoft.com/office/drawing/2014/main" id="{F5247B16-79F6-DB4D-ACB1-28291E2793D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4467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27</xdr:row>
      <xdr:rowOff>9525</xdr:rowOff>
    </xdr:from>
    <xdr:to>
      <xdr:col>8</xdr:col>
      <xdr:colOff>0</xdr:colOff>
      <xdr:row>28</xdr:row>
      <xdr:rowOff>0</xdr:rowOff>
    </xdr:to>
    <xdr:pic>
      <xdr:nvPicPr>
        <xdr:cNvPr id="248" name="Picture 234" descr="image">
          <a:extLst>
            <a:ext uri="{FF2B5EF4-FFF2-40B4-BE49-F238E27FC236}">
              <a16:creationId xmlns:a16="http://schemas.microsoft.com/office/drawing/2014/main" id="{45FF355D-47AA-D94B-A76F-F54E87B7097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8025" y="4467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27</xdr:row>
      <xdr:rowOff>9525</xdr:rowOff>
    </xdr:from>
    <xdr:to>
      <xdr:col>9</xdr:col>
      <xdr:colOff>0</xdr:colOff>
      <xdr:row>28</xdr:row>
      <xdr:rowOff>0</xdr:rowOff>
    </xdr:to>
    <xdr:pic>
      <xdr:nvPicPr>
        <xdr:cNvPr id="249" name="Picture 233" descr="image">
          <a:extLst>
            <a:ext uri="{FF2B5EF4-FFF2-40B4-BE49-F238E27FC236}">
              <a16:creationId xmlns:a16="http://schemas.microsoft.com/office/drawing/2014/main" id="{399BD17E-7CE6-204C-BC63-5F6A70635FB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525" y="4467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27</xdr:row>
      <xdr:rowOff>9525</xdr:rowOff>
    </xdr:from>
    <xdr:to>
      <xdr:col>10</xdr:col>
      <xdr:colOff>0</xdr:colOff>
      <xdr:row>28</xdr:row>
      <xdr:rowOff>0</xdr:rowOff>
    </xdr:to>
    <xdr:pic>
      <xdr:nvPicPr>
        <xdr:cNvPr id="250" name="Picture 232" descr="image">
          <a:extLst>
            <a:ext uri="{FF2B5EF4-FFF2-40B4-BE49-F238E27FC236}">
              <a16:creationId xmlns:a16="http://schemas.microsoft.com/office/drawing/2014/main" id="{5C4E7BC2-6657-F143-9E87-AABFA7134A8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4467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27</xdr:row>
      <xdr:rowOff>9525</xdr:rowOff>
    </xdr:from>
    <xdr:to>
      <xdr:col>11</xdr:col>
      <xdr:colOff>0</xdr:colOff>
      <xdr:row>28</xdr:row>
      <xdr:rowOff>0</xdr:rowOff>
    </xdr:to>
    <xdr:pic>
      <xdr:nvPicPr>
        <xdr:cNvPr id="251" name="Picture 231" descr="image">
          <a:extLst>
            <a:ext uri="{FF2B5EF4-FFF2-40B4-BE49-F238E27FC236}">
              <a16:creationId xmlns:a16="http://schemas.microsoft.com/office/drawing/2014/main" id="{487AE68C-23E2-4E4D-A863-FC0AE7C937B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525" y="4467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27</xdr:row>
      <xdr:rowOff>9525</xdr:rowOff>
    </xdr:from>
    <xdr:to>
      <xdr:col>12</xdr:col>
      <xdr:colOff>0</xdr:colOff>
      <xdr:row>28</xdr:row>
      <xdr:rowOff>0</xdr:rowOff>
    </xdr:to>
    <xdr:pic>
      <xdr:nvPicPr>
        <xdr:cNvPr id="252" name="Picture 230" descr="image">
          <a:extLst>
            <a:ext uri="{FF2B5EF4-FFF2-40B4-BE49-F238E27FC236}">
              <a16:creationId xmlns:a16="http://schemas.microsoft.com/office/drawing/2014/main" id="{BD88744C-E344-2F4B-A7E5-F7AE480971A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0025" y="4467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27</xdr:row>
      <xdr:rowOff>9525</xdr:rowOff>
    </xdr:from>
    <xdr:to>
      <xdr:col>13</xdr:col>
      <xdr:colOff>0</xdr:colOff>
      <xdr:row>28</xdr:row>
      <xdr:rowOff>0</xdr:rowOff>
    </xdr:to>
    <xdr:pic>
      <xdr:nvPicPr>
        <xdr:cNvPr id="253" name="Picture 229" descr="image">
          <a:extLst>
            <a:ext uri="{FF2B5EF4-FFF2-40B4-BE49-F238E27FC236}">
              <a16:creationId xmlns:a16="http://schemas.microsoft.com/office/drawing/2014/main" id="{02B124CE-B7DB-BE44-89A5-D89AF356D6F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5525" y="44672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28</xdr:row>
      <xdr:rowOff>9525</xdr:rowOff>
    </xdr:from>
    <xdr:to>
      <xdr:col>2</xdr:col>
      <xdr:colOff>0</xdr:colOff>
      <xdr:row>29</xdr:row>
      <xdr:rowOff>0</xdr:rowOff>
    </xdr:to>
    <xdr:pic>
      <xdr:nvPicPr>
        <xdr:cNvPr id="254" name="Picture 228" descr="image">
          <a:extLst>
            <a:ext uri="{FF2B5EF4-FFF2-40B4-BE49-F238E27FC236}">
              <a16:creationId xmlns:a16="http://schemas.microsoft.com/office/drawing/2014/main" id="{8BFA6B86-52FB-DC42-99C7-1AE8DF4D4D6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4632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28</xdr:row>
      <xdr:rowOff>9525</xdr:rowOff>
    </xdr:from>
    <xdr:to>
      <xdr:col>3</xdr:col>
      <xdr:colOff>0</xdr:colOff>
      <xdr:row>29</xdr:row>
      <xdr:rowOff>0</xdr:rowOff>
    </xdr:to>
    <xdr:pic>
      <xdr:nvPicPr>
        <xdr:cNvPr id="255" name="Picture 227" descr="image">
          <a:extLst>
            <a:ext uri="{FF2B5EF4-FFF2-40B4-BE49-F238E27FC236}">
              <a16:creationId xmlns:a16="http://schemas.microsoft.com/office/drawing/2014/main" id="{D9E404CB-26BE-6948-832F-9A0ABB11F85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525" y="4632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28</xdr:row>
      <xdr:rowOff>9525</xdr:rowOff>
    </xdr:from>
    <xdr:to>
      <xdr:col>4</xdr:col>
      <xdr:colOff>0</xdr:colOff>
      <xdr:row>29</xdr:row>
      <xdr:rowOff>0</xdr:rowOff>
    </xdr:to>
    <xdr:pic>
      <xdr:nvPicPr>
        <xdr:cNvPr id="256" name="Picture 226" descr="image">
          <a:extLst>
            <a:ext uri="{FF2B5EF4-FFF2-40B4-BE49-F238E27FC236}">
              <a16:creationId xmlns:a16="http://schemas.microsoft.com/office/drawing/2014/main" id="{8560D84F-8AB9-BE46-8C60-0E124A5CE6C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4632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28</xdr:row>
      <xdr:rowOff>9525</xdr:rowOff>
    </xdr:from>
    <xdr:to>
      <xdr:col>5</xdr:col>
      <xdr:colOff>0</xdr:colOff>
      <xdr:row>29</xdr:row>
      <xdr:rowOff>0</xdr:rowOff>
    </xdr:to>
    <xdr:pic>
      <xdr:nvPicPr>
        <xdr:cNvPr id="257" name="Picture 225" descr="image">
          <a:extLst>
            <a:ext uri="{FF2B5EF4-FFF2-40B4-BE49-F238E27FC236}">
              <a16:creationId xmlns:a16="http://schemas.microsoft.com/office/drawing/2014/main" id="{CAF57643-AD77-2644-8405-4A29D6DE7D0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525" y="4632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28</xdr:row>
      <xdr:rowOff>9525</xdr:rowOff>
    </xdr:from>
    <xdr:to>
      <xdr:col>6</xdr:col>
      <xdr:colOff>0</xdr:colOff>
      <xdr:row>29</xdr:row>
      <xdr:rowOff>0</xdr:rowOff>
    </xdr:to>
    <xdr:pic>
      <xdr:nvPicPr>
        <xdr:cNvPr id="258" name="Picture 224" descr="image">
          <a:extLst>
            <a:ext uri="{FF2B5EF4-FFF2-40B4-BE49-F238E27FC236}">
              <a16:creationId xmlns:a16="http://schemas.microsoft.com/office/drawing/2014/main" id="{C5AD409A-415B-C04B-916F-CBFC5D411F8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025" y="4632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28</xdr:row>
      <xdr:rowOff>9525</xdr:rowOff>
    </xdr:from>
    <xdr:to>
      <xdr:col>7</xdr:col>
      <xdr:colOff>0</xdr:colOff>
      <xdr:row>29</xdr:row>
      <xdr:rowOff>0</xdr:rowOff>
    </xdr:to>
    <xdr:pic>
      <xdr:nvPicPr>
        <xdr:cNvPr id="259" name="Picture 223" descr="image">
          <a:extLst>
            <a:ext uri="{FF2B5EF4-FFF2-40B4-BE49-F238E27FC236}">
              <a16:creationId xmlns:a16="http://schemas.microsoft.com/office/drawing/2014/main" id="{E85818CD-1F65-4A45-96C5-5AD4635EA3E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4632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28</xdr:row>
      <xdr:rowOff>9525</xdr:rowOff>
    </xdr:from>
    <xdr:to>
      <xdr:col>8</xdr:col>
      <xdr:colOff>0</xdr:colOff>
      <xdr:row>29</xdr:row>
      <xdr:rowOff>0</xdr:rowOff>
    </xdr:to>
    <xdr:pic>
      <xdr:nvPicPr>
        <xdr:cNvPr id="260" name="Picture 222" descr="image">
          <a:extLst>
            <a:ext uri="{FF2B5EF4-FFF2-40B4-BE49-F238E27FC236}">
              <a16:creationId xmlns:a16="http://schemas.microsoft.com/office/drawing/2014/main" id="{DF932B74-A572-5144-B959-ECC567C7BAA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8025" y="4632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28</xdr:row>
      <xdr:rowOff>9525</xdr:rowOff>
    </xdr:from>
    <xdr:to>
      <xdr:col>9</xdr:col>
      <xdr:colOff>0</xdr:colOff>
      <xdr:row>29</xdr:row>
      <xdr:rowOff>0</xdr:rowOff>
    </xdr:to>
    <xdr:pic>
      <xdr:nvPicPr>
        <xdr:cNvPr id="261" name="Picture 221" descr="image">
          <a:extLst>
            <a:ext uri="{FF2B5EF4-FFF2-40B4-BE49-F238E27FC236}">
              <a16:creationId xmlns:a16="http://schemas.microsoft.com/office/drawing/2014/main" id="{6F9984DA-17F5-464E-87D2-9CC31CBCB14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525" y="4632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28</xdr:row>
      <xdr:rowOff>9525</xdr:rowOff>
    </xdr:from>
    <xdr:to>
      <xdr:col>10</xdr:col>
      <xdr:colOff>0</xdr:colOff>
      <xdr:row>29</xdr:row>
      <xdr:rowOff>0</xdr:rowOff>
    </xdr:to>
    <xdr:pic>
      <xdr:nvPicPr>
        <xdr:cNvPr id="262" name="Picture 220" descr="image">
          <a:extLst>
            <a:ext uri="{FF2B5EF4-FFF2-40B4-BE49-F238E27FC236}">
              <a16:creationId xmlns:a16="http://schemas.microsoft.com/office/drawing/2014/main" id="{C8CC6C79-FD65-004B-8686-FC9C100ACEC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4632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28</xdr:row>
      <xdr:rowOff>9525</xdr:rowOff>
    </xdr:from>
    <xdr:to>
      <xdr:col>11</xdr:col>
      <xdr:colOff>0</xdr:colOff>
      <xdr:row>29</xdr:row>
      <xdr:rowOff>0</xdr:rowOff>
    </xdr:to>
    <xdr:pic>
      <xdr:nvPicPr>
        <xdr:cNvPr id="263" name="Picture 219" descr="image">
          <a:extLst>
            <a:ext uri="{FF2B5EF4-FFF2-40B4-BE49-F238E27FC236}">
              <a16:creationId xmlns:a16="http://schemas.microsoft.com/office/drawing/2014/main" id="{15E331A5-AF2C-154F-BC02-89877614EBE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525" y="4632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28</xdr:row>
      <xdr:rowOff>9525</xdr:rowOff>
    </xdr:from>
    <xdr:to>
      <xdr:col>12</xdr:col>
      <xdr:colOff>0</xdr:colOff>
      <xdr:row>29</xdr:row>
      <xdr:rowOff>0</xdr:rowOff>
    </xdr:to>
    <xdr:pic>
      <xdr:nvPicPr>
        <xdr:cNvPr id="264" name="Picture 218" descr="image">
          <a:extLst>
            <a:ext uri="{FF2B5EF4-FFF2-40B4-BE49-F238E27FC236}">
              <a16:creationId xmlns:a16="http://schemas.microsoft.com/office/drawing/2014/main" id="{265AE7F1-2A3B-C24B-B1F3-467EE739E5E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0025" y="4632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28</xdr:row>
      <xdr:rowOff>9525</xdr:rowOff>
    </xdr:from>
    <xdr:to>
      <xdr:col>13</xdr:col>
      <xdr:colOff>0</xdr:colOff>
      <xdr:row>29</xdr:row>
      <xdr:rowOff>0</xdr:rowOff>
    </xdr:to>
    <xdr:pic>
      <xdr:nvPicPr>
        <xdr:cNvPr id="265" name="Picture 217" descr="image">
          <a:extLst>
            <a:ext uri="{FF2B5EF4-FFF2-40B4-BE49-F238E27FC236}">
              <a16:creationId xmlns:a16="http://schemas.microsoft.com/office/drawing/2014/main" id="{56147A5A-77EB-B944-BF25-19C8B6BD611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5525" y="46323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29</xdr:row>
      <xdr:rowOff>9525</xdr:rowOff>
    </xdr:from>
    <xdr:to>
      <xdr:col>2</xdr:col>
      <xdr:colOff>0</xdr:colOff>
      <xdr:row>30</xdr:row>
      <xdr:rowOff>0</xdr:rowOff>
    </xdr:to>
    <xdr:pic>
      <xdr:nvPicPr>
        <xdr:cNvPr id="266" name="Picture 216" descr="image">
          <a:extLst>
            <a:ext uri="{FF2B5EF4-FFF2-40B4-BE49-F238E27FC236}">
              <a16:creationId xmlns:a16="http://schemas.microsoft.com/office/drawing/2014/main" id="{B77B92C3-A009-364A-BA23-4630E2E289B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4797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29</xdr:row>
      <xdr:rowOff>9525</xdr:rowOff>
    </xdr:from>
    <xdr:to>
      <xdr:col>3</xdr:col>
      <xdr:colOff>0</xdr:colOff>
      <xdr:row>30</xdr:row>
      <xdr:rowOff>0</xdr:rowOff>
    </xdr:to>
    <xdr:pic>
      <xdr:nvPicPr>
        <xdr:cNvPr id="267" name="Picture 215" descr="image">
          <a:extLst>
            <a:ext uri="{FF2B5EF4-FFF2-40B4-BE49-F238E27FC236}">
              <a16:creationId xmlns:a16="http://schemas.microsoft.com/office/drawing/2014/main" id="{279240BE-4CCB-3746-AFE0-65FEBCD9F8C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525" y="4797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47625</xdr:colOff>
      <xdr:row>33</xdr:row>
      <xdr:rowOff>95250</xdr:rowOff>
    </xdr:from>
    <xdr:to>
      <xdr:col>4</xdr:col>
      <xdr:colOff>38100</xdr:colOff>
      <xdr:row>34</xdr:row>
      <xdr:rowOff>85725</xdr:rowOff>
    </xdr:to>
    <xdr:pic>
      <xdr:nvPicPr>
        <xdr:cNvPr id="268" name="Picture 214" descr="image">
          <a:extLst>
            <a:ext uri="{FF2B5EF4-FFF2-40B4-BE49-F238E27FC236}">
              <a16:creationId xmlns:a16="http://schemas.microsoft.com/office/drawing/2014/main" id="{5C285D16-8690-FE4A-A657-02EF2FC5955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4125" y="5543550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29</xdr:row>
      <xdr:rowOff>9525</xdr:rowOff>
    </xdr:from>
    <xdr:to>
      <xdr:col>5</xdr:col>
      <xdr:colOff>0</xdr:colOff>
      <xdr:row>30</xdr:row>
      <xdr:rowOff>0</xdr:rowOff>
    </xdr:to>
    <xdr:pic>
      <xdr:nvPicPr>
        <xdr:cNvPr id="269" name="Picture 213" descr="image">
          <a:extLst>
            <a:ext uri="{FF2B5EF4-FFF2-40B4-BE49-F238E27FC236}">
              <a16:creationId xmlns:a16="http://schemas.microsoft.com/office/drawing/2014/main" id="{4E5C7A0E-F340-FE43-A811-863345953D8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525" y="4797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29</xdr:row>
      <xdr:rowOff>9525</xdr:rowOff>
    </xdr:from>
    <xdr:to>
      <xdr:col>6</xdr:col>
      <xdr:colOff>0</xdr:colOff>
      <xdr:row>30</xdr:row>
      <xdr:rowOff>0</xdr:rowOff>
    </xdr:to>
    <xdr:pic>
      <xdr:nvPicPr>
        <xdr:cNvPr id="270" name="Picture 212" descr="image">
          <a:extLst>
            <a:ext uri="{FF2B5EF4-FFF2-40B4-BE49-F238E27FC236}">
              <a16:creationId xmlns:a16="http://schemas.microsoft.com/office/drawing/2014/main" id="{07A45B81-BD01-BA4E-9DCD-2064D8A8EC8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025" y="4797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29</xdr:row>
      <xdr:rowOff>9525</xdr:rowOff>
    </xdr:from>
    <xdr:to>
      <xdr:col>7</xdr:col>
      <xdr:colOff>0</xdr:colOff>
      <xdr:row>30</xdr:row>
      <xdr:rowOff>0</xdr:rowOff>
    </xdr:to>
    <xdr:pic>
      <xdr:nvPicPr>
        <xdr:cNvPr id="271" name="Picture 211" descr="image">
          <a:extLst>
            <a:ext uri="{FF2B5EF4-FFF2-40B4-BE49-F238E27FC236}">
              <a16:creationId xmlns:a16="http://schemas.microsoft.com/office/drawing/2014/main" id="{C25D7B46-773A-014D-8DC8-637618426CB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4797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29</xdr:row>
      <xdr:rowOff>9525</xdr:rowOff>
    </xdr:from>
    <xdr:to>
      <xdr:col>8</xdr:col>
      <xdr:colOff>0</xdr:colOff>
      <xdr:row>30</xdr:row>
      <xdr:rowOff>0</xdr:rowOff>
    </xdr:to>
    <xdr:pic>
      <xdr:nvPicPr>
        <xdr:cNvPr id="272" name="Picture 210" descr="image">
          <a:extLst>
            <a:ext uri="{FF2B5EF4-FFF2-40B4-BE49-F238E27FC236}">
              <a16:creationId xmlns:a16="http://schemas.microsoft.com/office/drawing/2014/main" id="{2BF2811A-C215-1A4F-BDD7-0EE6D42A1D2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8025" y="4797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29</xdr:row>
      <xdr:rowOff>9525</xdr:rowOff>
    </xdr:from>
    <xdr:to>
      <xdr:col>9</xdr:col>
      <xdr:colOff>0</xdr:colOff>
      <xdr:row>30</xdr:row>
      <xdr:rowOff>0</xdr:rowOff>
    </xdr:to>
    <xdr:pic>
      <xdr:nvPicPr>
        <xdr:cNvPr id="273" name="Picture 209" descr="image">
          <a:extLst>
            <a:ext uri="{FF2B5EF4-FFF2-40B4-BE49-F238E27FC236}">
              <a16:creationId xmlns:a16="http://schemas.microsoft.com/office/drawing/2014/main" id="{51CD68A3-BE79-6E4B-92DE-975FBDFC480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525" y="4797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29</xdr:row>
      <xdr:rowOff>9525</xdr:rowOff>
    </xdr:from>
    <xdr:to>
      <xdr:col>10</xdr:col>
      <xdr:colOff>0</xdr:colOff>
      <xdr:row>30</xdr:row>
      <xdr:rowOff>0</xdr:rowOff>
    </xdr:to>
    <xdr:pic>
      <xdr:nvPicPr>
        <xdr:cNvPr id="274" name="Picture 208" descr="image">
          <a:extLst>
            <a:ext uri="{FF2B5EF4-FFF2-40B4-BE49-F238E27FC236}">
              <a16:creationId xmlns:a16="http://schemas.microsoft.com/office/drawing/2014/main" id="{727519E1-D09C-D14B-9014-369A5B5A7E3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4797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29</xdr:row>
      <xdr:rowOff>9525</xdr:rowOff>
    </xdr:from>
    <xdr:to>
      <xdr:col>11</xdr:col>
      <xdr:colOff>0</xdr:colOff>
      <xdr:row>30</xdr:row>
      <xdr:rowOff>0</xdr:rowOff>
    </xdr:to>
    <xdr:pic>
      <xdr:nvPicPr>
        <xdr:cNvPr id="275" name="Picture 207" descr="image">
          <a:extLst>
            <a:ext uri="{FF2B5EF4-FFF2-40B4-BE49-F238E27FC236}">
              <a16:creationId xmlns:a16="http://schemas.microsoft.com/office/drawing/2014/main" id="{B1E20944-3D66-134F-A172-4072FCA2705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525" y="4797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29</xdr:row>
      <xdr:rowOff>9525</xdr:rowOff>
    </xdr:from>
    <xdr:to>
      <xdr:col>12</xdr:col>
      <xdr:colOff>0</xdr:colOff>
      <xdr:row>30</xdr:row>
      <xdr:rowOff>0</xdr:rowOff>
    </xdr:to>
    <xdr:pic>
      <xdr:nvPicPr>
        <xdr:cNvPr id="276" name="Picture 206" descr="image">
          <a:extLst>
            <a:ext uri="{FF2B5EF4-FFF2-40B4-BE49-F238E27FC236}">
              <a16:creationId xmlns:a16="http://schemas.microsoft.com/office/drawing/2014/main" id="{61D86E74-4943-5844-80A1-63AFCFFDE6C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0025" y="4797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29</xdr:row>
      <xdr:rowOff>9525</xdr:rowOff>
    </xdr:from>
    <xdr:to>
      <xdr:col>13</xdr:col>
      <xdr:colOff>0</xdr:colOff>
      <xdr:row>30</xdr:row>
      <xdr:rowOff>0</xdr:rowOff>
    </xdr:to>
    <xdr:pic>
      <xdr:nvPicPr>
        <xdr:cNvPr id="277" name="Picture 205" descr="image">
          <a:extLst>
            <a:ext uri="{FF2B5EF4-FFF2-40B4-BE49-F238E27FC236}">
              <a16:creationId xmlns:a16="http://schemas.microsoft.com/office/drawing/2014/main" id="{38636915-F49B-6846-8A99-B61D63A4CC0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5525" y="47974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30</xdr:row>
      <xdr:rowOff>9525</xdr:rowOff>
    </xdr:from>
    <xdr:to>
      <xdr:col>2</xdr:col>
      <xdr:colOff>0</xdr:colOff>
      <xdr:row>31</xdr:row>
      <xdr:rowOff>0</xdr:rowOff>
    </xdr:to>
    <xdr:pic>
      <xdr:nvPicPr>
        <xdr:cNvPr id="278" name="Picture 204" descr="image">
          <a:extLst>
            <a:ext uri="{FF2B5EF4-FFF2-40B4-BE49-F238E27FC236}">
              <a16:creationId xmlns:a16="http://schemas.microsoft.com/office/drawing/2014/main" id="{FBFA331E-28FD-A544-9808-59B97737FE4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4962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30</xdr:row>
      <xdr:rowOff>9525</xdr:rowOff>
    </xdr:from>
    <xdr:to>
      <xdr:col>3</xdr:col>
      <xdr:colOff>0</xdr:colOff>
      <xdr:row>31</xdr:row>
      <xdr:rowOff>0</xdr:rowOff>
    </xdr:to>
    <xdr:pic>
      <xdr:nvPicPr>
        <xdr:cNvPr id="279" name="Picture 203" descr="image">
          <a:extLst>
            <a:ext uri="{FF2B5EF4-FFF2-40B4-BE49-F238E27FC236}">
              <a16:creationId xmlns:a16="http://schemas.microsoft.com/office/drawing/2014/main" id="{81FE081D-283C-E74B-A2AB-4D0EE1EB1FC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525" y="4962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30</xdr:row>
      <xdr:rowOff>9525</xdr:rowOff>
    </xdr:from>
    <xdr:to>
      <xdr:col>4</xdr:col>
      <xdr:colOff>0</xdr:colOff>
      <xdr:row>31</xdr:row>
      <xdr:rowOff>0</xdr:rowOff>
    </xdr:to>
    <xdr:pic>
      <xdr:nvPicPr>
        <xdr:cNvPr id="280" name="Picture 202" descr="image">
          <a:extLst>
            <a:ext uri="{FF2B5EF4-FFF2-40B4-BE49-F238E27FC236}">
              <a16:creationId xmlns:a16="http://schemas.microsoft.com/office/drawing/2014/main" id="{612B8597-248F-244B-94ED-BAFC9120911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4962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30</xdr:row>
      <xdr:rowOff>9525</xdr:rowOff>
    </xdr:from>
    <xdr:to>
      <xdr:col>5</xdr:col>
      <xdr:colOff>0</xdr:colOff>
      <xdr:row>31</xdr:row>
      <xdr:rowOff>0</xdr:rowOff>
    </xdr:to>
    <xdr:pic>
      <xdr:nvPicPr>
        <xdr:cNvPr id="281" name="Picture 201" descr="image">
          <a:extLst>
            <a:ext uri="{FF2B5EF4-FFF2-40B4-BE49-F238E27FC236}">
              <a16:creationId xmlns:a16="http://schemas.microsoft.com/office/drawing/2014/main" id="{5CB76701-66EC-5A49-8DA1-FA15AB13E83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525" y="4962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30</xdr:row>
      <xdr:rowOff>9525</xdr:rowOff>
    </xdr:from>
    <xdr:to>
      <xdr:col>6</xdr:col>
      <xdr:colOff>0</xdr:colOff>
      <xdr:row>31</xdr:row>
      <xdr:rowOff>0</xdr:rowOff>
    </xdr:to>
    <xdr:pic>
      <xdr:nvPicPr>
        <xdr:cNvPr id="282" name="Picture 200" descr="image">
          <a:extLst>
            <a:ext uri="{FF2B5EF4-FFF2-40B4-BE49-F238E27FC236}">
              <a16:creationId xmlns:a16="http://schemas.microsoft.com/office/drawing/2014/main" id="{E8CF0DF4-6995-6C4D-9006-2548FDA1487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025" y="4962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30</xdr:row>
      <xdr:rowOff>9525</xdr:rowOff>
    </xdr:from>
    <xdr:to>
      <xdr:col>7</xdr:col>
      <xdr:colOff>0</xdr:colOff>
      <xdr:row>31</xdr:row>
      <xdr:rowOff>0</xdr:rowOff>
    </xdr:to>
    <xdr:pic>
      <xdr:nvPicPr>
        <xdr:cNvPr id="283" name="Picture 199" descr="image">
          <a:extLst>
            <a:ext uri="{FF2B5EF4-FFF2-40B4-BE49-F238E27FC236}">
              <a16:creationId xmlns:a16="http://schemas.microsoft.com/office/drawing/2014/main" id="{97A19C83-A0C1-B94F-9065-F059E0DBBD8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4962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30</xdr:row>
      <xdr:rowOff>9525</xdr:rowOff>
    </xdr:from>
    <xdr:to>
      <xdr:col>8</xdr:col>
      <xdr:colOff>0</xdr:colOff>
      <xdr:row>31</xdr:row>
      <xdr:rowOff>0</xdr:rowOff>
    </xdr:to>
    <xdr:pic>
      <xdr:nvPicPr>
        <xdr:cNvPr id="284" name="Picture 198" descr="image">
          <a:extLst>
            <a:ext uri="{FF2B5EF4-FFF2-40B4-BE49-F238E27FC236}">
              <a16:creationId xmlns:a16="http://schemas.microsoft.com/office/drawing/2014/main" id="{CCB3AA0E-0117-B042-8AE9-A06237401F7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8025" y="4962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30</xdr:row>
      <xdr:rowOff>9525</xdr:rowOff>
    </xdr:from>
    <xdr:to>
      <xdr:col>9</xdr:col>
      <xdr:colOff>0</xdr:colOff>
      <xdr:row>31</xdr:row>
      <xdr:rowOff>0</xdr:rowOff>
    </xdr:to>
    <xdr:pic>
      <xdr:nvPicPr>
        <xdr:cNvPr id="285" name="Picture 197" descr="image">
          <a:extLst>
            <a:ext uri="{FF2B5EF4-FFF2-40B4-BE49-F238E27FC236}">
              <a16:creationId xmlns:a16="http://schemas.microsoft.com/office/drawing/2014/main" id="{472B7946-85C8-E742-A9A7-EDE1E61EB05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525" y="4962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30</xdr:row>
      <xdr:rowOff>9525</xdr:rowOff>
    </xdr:from>
    <xdr:to>
      <xdr:col>10</xdr:col>
      <xdr:colOff>0</xdr:colOff>
      <xdr:row>31</xdr:row>
      <xdr:rowOff>0</xdr:rowOff>
    </xdr:to>
    <xdr:pic>
      <xdr:nvPicPr>
        <xdr:cNvPr id="286" name="Picture 196" descr="image">
          <a:extLst>
            <a:ext uri="{FF2B5EF4-FFF2-40B4-BE49-F238E27FC236}">
              <a16:creationId xmlns:a16="http://schemas.microsoft.com/office/drawing/2014/main" id="{F7828F91-98C1-5E43-A4B0-F525F062EB7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4962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30</xdr:row>
      <xdr:rowOff>9525</xdr:rowOff>
    </xdr:from>
    <xdr:to>
      <xdr:col>11</xdr:col>
      <xdr:colOff>0</xdr:colOff>
      <xdr:row>31</xdr:row>
      <xdr:rowOff>0</xdr:rowOff>
    </xdr:to>
    <xdr:pic>
      <xdr:nvPicPr>
        <xdr:cNvPr id="287" name="Picture 195" descr="image">
          <a:extLst>
            <a:ext uri="{FF2B5EF4-FFF2-40B4-BE49-F238E27FC236}">
              <a16:creationId xmlns:a16="http://schemas.microsoft.com/office/drawing/2014/main" id="{1D0A13D5-49A6-DE4E-9EB4-1CEC47DE41A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525" y="4962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30</xdr:row>
      <xdr:rowOff>9525</xdr:rowOff>
    </xdr:from>
    <xdr:to>
      <xdr:col>12</xdr:col>
      <xdr:colOff>0</xdr:colOff>
      <xdr:row>31</xdr:row>
      <xdr:rowOff>0</xdr:rowOff>
    </xdr:to>
    <xdr:pic>
      <xdr:nvPicPr>
        <xdr:cNvPr id="288" name="Picture 194" descr="image">
          <a:extLst>
            <a:ext uri="{FF2B5EF4-FFF2-40B4-BE49-F238E27FC236}">
              <a16:creationId xmlns:a16="http://schemas.microsoft.com/office/drawing/2014/main" id="{0CDC4D5B-BFC8-6D49-B5B0-B26A25FF70A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0025" y="4962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30</xdr:row>
      <xdr:rowOff>9525</xdr:rowOff>
    </xdr:from>
    <xdr:to>
      <xdr:col>13</xdr:col>
      <xdr:colOff>0</xdr:colOff>
      <xdr:row>31</xdr:row>
      <xdr:rowOff>0</xdr:rowOff>
    </xdr:to>
    <xdr:pic>
      <xdr:nvPicPr>
        <xdr:cNvPr id="289" name="Picture 193" descr="image">
          <a:extLst>
            <a:ext uri="{FF2B5EF4-FFF2-40B4-BE49-F238E27FC236}">
              <a16:creationId xmlns:a16="http://schemas.microsoft.com/office/drawing/2014/main" id="{220B6B72-629E-1643-8D21-D6882080DE4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5525" y="4962525"/>
          <a:ext cx="815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552450</xdr:colOff>
      <xdr:row>33</xdr:row>
      <xdr:rowOff>158750</xdr:rowOff>
    </xdr:from>
    <xdr:to>
      <xdr:col>11</xdr:col>
      <xdr:colOff>723900</xdr:colOff>
      <xdr:row>49</xdr:row>
      <xdr:rowOff>114300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6C87B7A-B9FF-794B-9E0B-DC79AB3F60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450850</xdr:colOff>
      <xdr:row>12</xdr:row>
      <xdr:rowOff>95250</xdr:rowOff>
    </xdr:from>
    <xdr:to>
      <xdr:col>11</xdr:col>
      <xdr:colOff>203200</xdr:colOff>
      <xdr:row>29</xdr:row>
      <xdr:rowOff>25400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A634B687-1862-E74B-897D-8CD05CDA1C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215900</xdr:colOff>
      <xdr:row>7</xdr:row>
      <xdr:rowOff>114300</xdr:rowOff>
    </xdr:from>
    <xdr:to>
      <xdr:col>11</xdr:col>
      <xdr:colOff>342900</xdr:colOff>
      <xdr:row>24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4F26749-8306-2E4D-AAD8-B8C45DB5D1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hD/VCPO%20Immobilisierung/hbbhb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1 - Sheet1"/>
      <sheetName val="Plate 1 - Sheet1 (1)"/>
      <sheetName val="Tabelle2"/>
      <sheetName val="Plate 1 - Sheet1 (2)"/>
    </sheetNames>
    <sheetDataSet>
      <sheetData sheetId="0">
        <row r="73">
          <cell r="F73">
            <v>4.3792892156862741E-3</v>
          </cell>
          <cell r="I73">
            <v>2.3911764705882351E-3</v>
          </cell>
        </row>
      </sheetData>
      <sheetData sheetId="1">
        <row r="64">
          <cell r="L64">
            <v>2.1208791208791164E-4</v>
          </cell>
          <cell r="O64">
            <v>1.5787545787545796E-4</v>
          </cell>
        </row>
      </sheetData>
      <sheetData sheetId="2">
        <row r="121">
          <cell r="E121">
            <v>2.3992673992673992E-3</v>
          </cell>
          <cell r="H121">
            <v>8.7875457875457924E-4</v>
          </cell>
        </row>
      </sheetData>
      <sheetData sheetId="3">
        <row r="64">
          <cell r="X64">
            <v>1.3304029304029314E-3</v>
          </cell>
          <cell r="AA64">
            <v>5.7875457875457781E-5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9F989-A1D4-FA43-9580-6F43B76DE107}">
  <dimension ref="A2:CU107"/>
  <sheetViews>
    <sheetView workbookViewId="0">
      <selection activeCell="C72" sqref="C72"/>
    </sheetView>
  </sheetViews>
  <sheetFormatPr baseColWidth="10" defaultColWidth="9.1640625" defaultRowHeight="13" x14ac:dyDescent="0.15"/>
  <cols>
    <col min="1" max="1" width="20.6640625" style="1" customWidth="1"/>
    <col min="2" max="2" width="12.6640625" style="1" customWidth="1"/>
    <col min="3" max="16384" width="9.1640625" style="1"/>
  </cols>
  <sheetData>
    <row r="2" spans="1:2" x14ac:dyDescent="0.15">
      <c r="A2" s="1" t="s">
        <v>153</v>
      </c>
      <c r="B2" s="32">
        <v>37106</v>
      </c>
    </row>
    <row r="4" spans="1:2" x14ac:dyDescent="0.15">
      <c r="A4" s="1" t="s">
        <v>152</v>
      </c>
    </row>
    <row r="5" spans="1:2" x14ac:dyDescent="0.15">
      <c r="A5" s="1" t="s">
        <v>151</v>
      </c>
    </row>
    <row r="6" spans="1:2" x14ac:dyDescent="0.15">
      <c r="A6" s="1" t="s">
        <v>150</v>
      </c>
      <c r="B6" s="1" t="s">
        <v>149</v>
      </c>
    </row>
    <row r="7" spans="1:2" x14ac:dyDescent="0.15">
      <c r="A7" s="1" t="s">
        <v>148</v>
      </c>
      <c r="B7" s="32">
        <v>43893</v>
      </c>
    </row>
    <row r="8" spans="1:2" x14ac:dyDescent="0.15">
      <c r="A8" s="1" t="s">
        <v>127</v>
      </c>
      <c r="B8" s="31">
        <v>0.57256944444444446</v>
      </c>
    </row>
    <row r="9" spans="1:2" x14ac:dyDescent="0.15">
      <c r="A9" s="1" t="s">
        <v>147</v>
      </c>
      <c r="B9" s="1" t="s">
        <v>146</v>
      </c>
    </row>
    <row r="10" spans="1:2" x14ac:dyDescent="0.15">
      <c r="A10" s="1" t="s">
        <v>145</v>
      </c>
      <c r="B10" s="1" t="s">
        <v>144</v>
      </c>
    </row>
    <row r="11" spans="1:2" x14ac:dyDescent="0.15">
      <c r="A11" s="1" t="s">
        <v>143</v>
      </c>
      <c r="B11" s="1" t="s">
        <v>142</v>
      </c>
    </row>
    <row r="13" spans="1:2" ht="14" x14ac:dyDescent="0.15">
      <c r="A13" s="15" t="s">
        <v>141</v>
      </c>
      <c r="B13" s="14"/>
    </row>
    <row r="14" spans="1:2" x14ac:dyDescent="0.15">
      <c r="A14" s="1" t="s">
        <v>140</v>
      </c>
      <c r="B14" s="1" t="s">
        <v>139</v>
      </c>
    </row>
    <row r="15" spans="1:2" x14ac:dyDescent="0.15">
      <c r="A15" s="1" t="s">
        <v>138</v>
      </c>
    </row>
    <row r="16" spans="1:2" x14ac:dyDescent="0.15">
      <c r="A16" s="1" t="s">
        <v>137</v>
      </c>
      <c r="B16" s="1" t="s">
        <v>136</v>
      </c>
    </row>
    <row r="17" spans="1:99" x14ac:dyDescent="0.15">
      <c r="A17" s="1" t="s">
        <v>135</v>
      </c>
      <c r="B17" s="1" t="s">
        <v>134</v>
      </c>
    </row>
    <row r="18" spans="1:99" x14ac:dyDescent="0.15">
      <c r="B18" s="1" t="s">
        <v>133</v>
      </c>
    </row>
    <row r="19" spans="1:99" x14ac:dyDescent="0.15">
      <c r="B19" s="1" t="s">
        <v>132</v>
      </c>
    </row>
    <row r="20" spans="1:99" x14ac:dyDescent="0.15">
      <c r="B20" s="1" t="s">
        <v>131</v>
      </c>
    </row>
    <row r="21" spans="1:99" x14ac:dyDescent="0.15">
      <c r="A21" s="1" t="s">
        <v>130</v>
      </c>
    </row>
    <row r="23" spans="1:99" x14ac:dyDescent="0.15">
      <c r="A23" s="15">
        <v>582</v>
      </c>
      <c r="B23" s="14"/>
    </row>
    <row r="24" spans="1:99" ht="14" thickBot="1" x14ac:dyDescent="0.2">
      <c r="D24" s="39" t="s">
        <v>129</v>
      </c>
      <c r="E24" s="39"/>
      <c r="F24" s="39"/>
      <c r="G24" s="39" t="s">
        <v>128</v>
      </c>
      <c r="H24" s="39"/>
      <c r="I24" s="39"/>
    </row>
    <row r="25" spans="1:99" ht="15" thickBot="1" x14ac:dyDescent="0.2">
      <c r="B25" s="8" t="s">
        <v>127</v>
      </c>
      <c r="C25" s="30" t="s">
        <v>126</v>
      </c>
      <c r="D25" s="29" t="s">
        <v>125</v>
      </c>
      <c r="E25" s="28" t="s">
        <v>124</v>
      </c>
      <c r="F25" s="28" t="s">
        <v>123</v>
      </c>
      <c r="G25" s="28" t="s">
        <v>122</v>
      </c>
      <c r="H25" s="28" t="s">
        <v>121</v>
      </c>
      <c r="I25" s="27" t="s">
        <v>120</v>
      </c>
      <c r="J25" s="26" t="s">
        <v>119</v>
      </c>
      <c r="K25" s="8" t="s">
        <v>118</v>
      </c>
      <c r="L25" s="8" t="s">
        <v>117</v>
      </c>
      <c r="M25" s="8" t="s">
        <v>116</v>
      </c>
      <c r="N25" s="8" t="s">
        <v>115</v>
      </c>
      <c r="O25" s="8" t="s">
        <v>114</v>
      </c>
      <c r="P25" s="8" t="s">
        <v>113</v>
      </c>
      <c r="Q25" s="8" t="s">
        <v>112</v>
      </c>
      <c r="R25" s="8" t="s">
        <v>111</v>
      </c>
      <c r="S25" s="8" t="s">
        <v>110</v>
      </c>
      <c r="T25" s="8" t="s">
        <v>109</v>
      </c>
      <c r="U25" s="8" t="s">
        <v>108</v>
      </c>
      <c r="V25" s="8" t="s">
        <v>107</v>
      </c>
      <c r="W25" s="8" t="s">
        <v>106</v>
      </c>
      <c r="X25" s="8" t="s">
        <v>105</v>
      </c>
      <c r="Y25" s="8" t="s">
        <v>104</v>
      </c>
      <c r="Z25" s="8" t="s">
        <v>103</v>
      </c>
      <c r="AA25" s="8" t="s">
        <v>102</v>
      </c>
      <c r="AB25" s="8" t="s">
        <v>101</v>
      </c>
      <c r="AC25" s="8" t="s">
        <v>100</v>
      </c>
      <c r="AD25" s="8" t="s">
        <v>99</v>
      </c>
      <c r="AE25" s="8" t="s">
        <v>98</v>
      </c>
      <c r="AF25" s="8" t="s">
        <v>97</v>
      </c>
      <c r="AG25" s="8" t="s">
        <v>96</v>
      </c>
      <c r="AH25" s="8" t="s">
        <v>95</v>
      </c>
      <c r="AI25" s="8" t="s">
        <v>94</v>
      </c>
      <c r="AJ25" s="8" t="s">
        <v>93</v>
      </c>
      <c r="AK25" s="8" t="s">
        <v>92</v>
      </c>
      <c r="AL25" s="8" t="s">
        <v>91</v>
      </c>
      <c r="AM25" s="8" t="s">
        <v>90</v>
      </c>
      <c r="AN25" s="8" t="s">
        <v>89</v>
      </c>
      <c r="AO25" s="8" t="s">
        <v>88</v>
      </c>
      <c r="AP25" s="8" t="s">
        <v>87</v>
      </c>
      <c r="AQ25" s="8" t="s">
        <v>86</v>
      </c>
      <c r="AR25" s="8" t="s">
        <v>85</v>
      </c>
      <c r="AS25" s="8" t="s">
        <v>84</v>
      </c>
      <c r="AT25" s="8" t="s">
        <v>83</v>
      </c>
      <c r="AU25" s="8" t="s">
        <v>82</v>
      </c>
      <c r="AV25" s="8" t="s">
        <v>81</v>
      </c>
      <c r="AW25" s="8" t="s">
        <v>80</v>
      </c>
      <c r="AX25" s="8" t="s">
        <v>79</v>
      </c>
      <c r="AY25" s="8" t="s">
        <v>78</v>
      </c>
      <c r="AZ25" s="8" t="s">
        <v>77</v>
      </c>
      <c r="BA25" s="8" t="s">
        <v>76</v>
      </c>
      <c r="BB25" s="8" t="s">
        <v>75</v>
      </c>
      <c r="BC25" s="8" t="s">
        <v>74</v>
      </c>
      <c r="BD25" s="8" t="s">
        <v>73</v>
      </c>
      <c r="BE25" s="8" t="s">
        <v>72</v>
      </c>
      <c r="BF25" s="8" t="s">
        <v>71</v>
      </c>
      <c r="BG25" s="8" t="s">
        <v>70</v>
      </c>
      <c r="BH25" s="8" t="s">
        <v>69</v>
      </c>
      <c r="BI25" s="8" t="s">
        <v>68</v>
      </c>
      <c r="BJ25" s="8" t="s">
        <v>67</v>
      </c>
      <c r="BK25" s="8" t="s">
        <v>66</v>
      </c>
      <c r="BL25" s="8" t="s">
        <v>65</v>
      </c>
      <c r="BM25" s="8" t="s">
        <v>64</v>
      </c>
      <c r="BN25" s="8" t="s">
        <v>63</v>
      </c>
      <c r="BO25" s="8" t="s">
        <v>62</v>
      </c>
      <c r="BP25" s="8" t="s">
        <v>61</v>
      </c>
      <c r="BQ25" s="8" t="s">
        <v>60</v>
      </c>
      <c r="BR25" s="8" t="s">
        <v>59</v>
      </c>
      <c r="BS25" s="8" t="s">
        <v>58</v>
      </c>
      <c r="BT25" s="8" t="s">
        <v>57</v>
      </c>
      <c r="BU25" s="8" t="s">
        <v>56</v>
      </c>
      <c r="BV25" s="8" t="s">
        <v>55</v>
      </c>
      <c r="BW25" s="8" t="s">
        <v>54</v>
      </c>
      <c r="BX25" s="8" t="s">
        <v>53</v>
      </c>
      <c r="BY25" s="8" t="s">
        <v>52</v>
      </c>
      <c r="BZ25" s="8" t="s">
        <v>51</v>
      </c>
      <c r="CA25" s="8" t="s">
        <v>50</v>
      </c>
      <c r="CB25" s="8" t="s">
        <v>49</v>
      </c>
      <c r="CC25" s="8" t="s">
        <v>48</v>
      </c>
      <c r="CD25" s="8" t="s">
        <v>47</v>
      </c>
      <c r="CE25" s="8" t="s">
        <v>46</v>
      </c>
      <c r="CF25" s="8" t="s">
        <v>45</v>
      </c>
      <c r="CG25" s="8" t="s">
        <v>44</v>
      </c>
      <c r="CH25" s="8" t="s">
        <v>43</v>
      </c>
      <c r="CI25" s="8" t="s">
        <v>42</v>
      </c>
      <c r="CJ25" s="8" t="s">
        <v>41</v>
      </c>
      <c r="CK25" s="8" t="s">
        <v>40</v>
      </c>
      <c r="CL25" s="8" t="s">
        <v>39</v>
      </c>
      <c r="CM25" s="8" t="s">
        <v>38</v>
      </c>
      <c r="CN25" s="8" t="s">
        <v>37</v>
      </c>
      <c r="CO25" s="8" t="s">
        <v>36</v>
      </c>
      <c r="CP25" s="8" t="s">
        <v>35</v>
      </c>
      <c r="CQ25" s="8" t="s">
        <v>34</v>
      </c>
      <c r="CR25" s="8" t="s">
        <v>33</v>
      </c>
      <c r="CS25" s="8" t="s">
        <v>32</v>
      </c>
      <c r="CT25" s="8" t="s">
        <v>31</v>
      </c>
      <c r="CU25" s="8" t="s">
        <v>30</v>
      </c>
    </row>
    <row r="26" spans="1:99" x14ac:dyDescent="0.15">
      <c r="B26" s="18">
        <v>0</v>
      </c>
      <c r="C26" s="22">
        <v>0</v>
      </c>
      <c r="D26" s="25">
        <v>1.2390000000000001</v>
      </c>
      <c r="E26" s="24">
        <v>1.212</v>
      </c>
      <c r="F26" s="24">
        <v>1.206</v>
      </c>
      <c r="G26" s="24">
        <v>1.196</v>
      </c>
      <c r="H26" s="24">
        <v>1.2210000000000001</v>
      </c>
      <c r="I26" s="23">
        <v>1.111</v>
      </c>
      <c r="J26" s="19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</row>
    <row r="27" spans="1:99" x14ac:dyDescent="0.15">
      <c r="B27" s="18">
        <f t="shared" ref="B27:B71" si="0">B26+4</f>
        <v>4</v>
      </c>
      <c r="C27" s="22">
        <v>0</v>
      </c>
      <c r="D27" s="21">
        <v>1.26</v>
      </c>
      <c r="E27" s="18">
        <v>1.2210000000000001</v>
      </c>
      <c r="F27" s="18">
        <v>1.216</v>
      </c>
      <c r="G27" s="18">
        <v>1.204</v>
      </c>
      <c r="H27" s="18">
        <v>1.2290000000000001</v>
      </c>
      <c r="I27" s="20">
        <v>1.1220000000000001</v>
      </c>
      <c r="J27" s="19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</row>
    <row r="28" spans="1:99" x14ac:dyDescent="0.15">
      <c r="B28" s="18">
        <f t="shared" si="0"/>
        <v>8</v>
      </c>
      <c r="C28" s="22">
        <v>0</v>
      </c>
      <c r="D28" s="21">
        <v>1.2709999999999999</v>
      </c>
      <c r="E28" s="18">
        <v>1.2350000000000001</v>
      </c>
      <c r="F28" s="18">
        <v>1.226</v>
      </c>
      <c r="G28" s="18">
        <v>1.214</v>
      </c>
      <c r="H28" s="18">
        <v>1.244</v>
      </c>
      <c r="I28" s="20">
        <v>1.1319999999999999</v>
      </c>
      <c r="J28" s="19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</row>
    <row r="29" spans="1:99" x14ac:dyDescent="0.15">
      <c r="B29" s="18">
        <f t="shared" si="0"/>
        <v>12</v>
      </c>
      <c r="C29" s="22">
        <v>0</v>
      </c>
      <c r="D29" s="21">
        <v>1.2889999999999999</v>
      </c>
      <c r="E29" s="18">
        <v>1.2490000000000001</v>
      </c>
      <c r="F29" s="18">
        <v>1.2390000000000001</v>
      </c>
      <c r="G29" s="18">
        <v>1.2230000000000001</v>
      </c>
      <c r="H29" s="18">
        <v>1.252</v>
      </c>
      <c r="I29" s="20">
        <v>1.139</v>
      </c>
      <c r="J29" s="19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</row>
    <row r="30" spans="1:99" x14ac:dyDescent="0.15">
      <c r="B30" s="18">
        <f t="shared" si="0"/>
        <v>16</v>
      </c>
      <c r="C30" s="22">
        <v>0</v>
      </c>
      <c r="D30" s="21">
        <v>1.3089999999999999</v>
      </c>
      <c r="E30" s="18">
        <v>1.2649999999999999</v>
      </c>
      <c r="F30" s="18">
        <v>1.254</v>
      </c>
      <c r="G30" s="18">
        <v>1.23</v>
      </c>
      <c r="H30" s="18">
        <v>1.26</v>
      </c>
      <c r="I30" s="20">
        <v>1.1499999999999999</v>
      </c>
      <c r="J30" s="19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</row>
    <row r="31" spans="1:99" x14ac:dyDescent="0.15">
      <c r="B31" s="18">
        <f t="shared" si="0"/>
        <v>20</v>
      </c>
      <c r="C31" s="22">
        <v>0</v>
      </c>
      <c r="D31" s="21">
        <v>1.325</v>
      </c>
      <c r="E31" s="18">
        <v>1.282</v>
      </c>
      <c r="F31" s="18">
        <v>1.2709999999999999</v>
      </c>
      <c r="G31" s="18">
        <v>1.2370000000000001</v>
      </c>
      <c r="H31" s="18">
        <v>1.272</v>
      </c>
      <c r="I31" s="20">
        <v>1.1859999999999999</v>
      </c>
      <c r="J31" s="19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</row>
    <row r="32" spans="1:99" x14ac:dyDescent="0.15">
      <c r="B32" s="18">
        <f t="shared" si="0"/>
        <v>24</v>
      </c>
      <c r="C32" s="22">
        <v>0</v>
      </c>
      <c r="D32" s="21">
        <v>1.373</v>
      </c>
      <c r="E32" s="18">
        <v>1.306</v>
      </c>
      <c r="F32" s="18">
        <v>1.2929999999999999</v>
      </c>
      <c r="G32" s="18">
        <v>1.2529999999999999</v>
      </c>
      <c r="H32" s="18">
        <v>1.2749999999999999</v>
      </c>
      <c r="I32" s="20">
        <v>1.173</v>
      </c>
      <c r="J32" s="19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</row>
    <row r="33" spans="2:99" x14ac:dyDescent="0.15">
      <c r="B33" s="18">
        <f t="shared" si="0"/>
        <v>28</v>
      </c>
      <c r="C33" s="22">
        <v>0</v>
      </c>
      <c r="D33" s="21">
        <v>1.3640000000000001</v>
      </c>
      <c r="E33" s="18">
        <v>1.3140000000000001</v>
      </c>
      <c r="F33" s="18">
        <v>1.306</v>
      </c>
      <c r="G33" s="18">
        <v>1.2569999999999999</v>
      </c>
      <c r="H33" s="18">
        <v>1.2869999999999999</v>
      </c>
      <c r="I33" s="20">
        <v>1.18</v>
      </c>
      <c r="J33" s="19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</row>
    <row r="34" spans="2:99" x14ac:dyDescent="0.15">
      <c r="B34" s="18">
        <f t="shared" si="0"/>
        <v>32</v>
      </c>
      <c r="C34" s="22">
        <v>0</v>
      </c>
      <c r="D34" s="21">
        <v>1.379</v>
      </c>
      <c r="E34" s="18">
        <v>1.335</v>
      </c>
      <c r="F34" s="18">
        <v>1.3240000000000001</v>
      </c>
      <c r="G34" s="18">
        <v>1.2649999999999999</v>
      </c>
      <c r="H34" s="18">
        <v>1.298</v>
      </c>
      <c r="I34" s="20">
        <v>1.1919999999999999</v>
      </c>
      <c r="J34" s="19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</row>
    <row r="35" spans="2:99" x14ac:dyDescent="0.15">
      <c r="B35" s="18">
        <f t="shared" si="0"/>
        <v>36</v>
      </c>
      <c r="C35" s="22">
        <v>0</v>
      </c>
      <c r="D35" s="21">
        <v>1.399</v>
      </c>
      <c r="E35" s="18">
        <v>1.353</v>
      </c>
      <c r="F35" s="18">
        <v>1.34</v>
      </c>
      <c r="G35" s="18">
        <v>1.2789999999999999</v>
      </c>
      <c r="H35" s="18">
        <v>1.3080000000000001</v>
      </c>
      <c r="I35" s="20">
        <v>1.1990000000000001</v>
      </c>
      <c r="J35" s="19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  <c r="CU35" s="18"/>
    </row>
    <row r="36" spans="2:99" x14ac:dyDescent="0.15">
      <c r="B36" s="18">
        <f t="shared" si="0"/>
        <v>40</v>
      </c>
      <c r="C36" s="22">
        <v>0</v>
      </c>
      <c r="D36" s="21">
        <v>1.421</v>
      </c>
      <c r="E36" s="18">
        <v>1.3680000000000001</v>
      </c>
      <c r="F36" s="18">
        <v>1.3580000000000001</v>
      </c>
      <c r="G36" s="18">
        <v>1.284</v>
      </c>
      <c r="H36" s="18">
        <v>1.319</v>
      </c>
      <c r="I36" s="20">
        <v>1.21</v>
      </c>
      <c r="J36" s="19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  <c r="CU36" s="18"/>
    </row>
    <row r="37" spans="2:99" x14ac:dyDescent="0.15">
      <c r="B37" s="18">
        <f t="shared" si="0"/>
        <v>44</v>
      </c>
      <c r="C37" s="22">
        <v>0</v>
      </c>
      <c r="D37" s="21">
        <v>1.4379999999999999</v>
      </c>
      <c r="E37" s="18">
        <v>1.39</v>
      </c>
      <c r="F37" s="18">
        <v>1.379</v>
      </c>
      <c r="G37" s="18">
        <v>1.294</v>
      </c>
      <c r="H37" s="18">
        <v>1.331</v>
      </c>
      <c r="I37" s="20">
        <v>1.22</v>
      </c>
      <c r="J37" s="19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</row>
    <row r="38" spans="2:99" x14ac:dyDescent="0.15">
      <c r="B38" s="18">
        <f t="shared" si="0"/>
        <v>48</v>
      </c>
      <c r="C38" s="22">
        <v>0</v>
      </c>
      <c r="D38" s="21">
        <v>1.456</v>
      </c>
      <c r="E38" s="18">
        <v>1.4059999999999999</v>
      </c>
      <c r="F38" s="18">
        <v>1.3979999999999999</v>
      </c>
      <c r="G38" s="18">
        <v>1.304</v>
      </c>
      <c r="H38" s="18">
        <v>1.34</v>
      </c>
      <c r="I38" s="20">
        <v>1.232</v>
      </c>
      <c r="J38" s="19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</row>
    <row r="39" spans="2:99" x14ac:dyDescent="0.15">
      <c r="B39" s="18">
        <f t="shared" si="0"/>
        <v>52</v>
      </c>
      <c r="C39" s="22">
        <v>0</v>
      </c>
      <c r="D39" s="21">
        <v>1.4790000000000001</v>
      </c>
      <c r="E39" s="18">
        <v>1.4259999999999999</v>
      </c>
      <c r="F39" s="18">
        <v>1.4159999999999999</v>
      </c>
      <c r="G39" s="18">
        <v>1.3140000000000001</v>
      </c>
      <c r="H39" s="18">
        <v>1.3460000000000001</v>
      </c>
      <c r="I39" s="20">
        <v>1.244</v>
      </c>
      <c r="J39" s="19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/>
    </row>
    <row r="40" spans="2:99" x14ac:dyDescent="0.15">
      <c r="B40" s="18">
        <f t="shared" si="0"/>
        <v>56</v>
      </c>
      <c r="C40" s="22">
        <v>0</v>
      </c>
      <c r="D40" s="21">
        <v>1.496</v>
      </c>
      <c r="E40" s="18">
        <v>1.4430000000000001</v>
      </c>
      <c r="F40" s="18">
        <v>1.4370000000000001</v>
      </c>
      <c r="G40" s="18">
        <v>1.321</v>
      </c>
      <c r="H40" s="18">
        <v>1.353</v>
      </c>
      <c r="I40" s="20">
        <v>1.254</v>
      </c>
      <c r="J40" s="19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</row>
    <row r="41" spans="2:99" x14ac:dyDescent="0.15">
      <c r="B41" s="18">
        <f t="shared" si="0"/>
        <v>60</v>
      </c>
      <c r="C41" s="22">
        <v>0</v>
      </c>
      <c r="D41" s="21">
        <v>1.516</v>
      </c>
      <c r="E41" s="18">
        <v>1.466</v>
      </c>
      <c r="F41" s="18">
        <v>1.4530000000000001</v>
      </c>
      <c r="G41" s="18">
        <v>1.331</v>
      </c>
      <c r="H41" s="18">
        <v>1.3680000000000001</v>
      </c>
      <c r="I41" s="20">
        <v>1.2649999999999999</v>
      </c>
      <c r="J41" s="19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</row>
    <row r="42" spans="2:99" x14ac:dyDescent="0.15">
      <c r="B42" s="18">
        <f t="shared" si="0"/>
        <v>64</v>
      </c>
      <c r="C42" s="22">
        <v>0</v>
      </c>
      <c r="D42" s="21">
        <v>1.534</v>
      </c>
      <c r="E42" s="18">
        <v>1.482</v>
      </c>
      <c r="F42" s="18">
        <v>1.4730000000000001</v>
      </c>
      <c r="G42" s="18">
        <v>1.343</v>
      </c>
      <c r="H42" s="18">
        <v>1.3759999999999999</v>
      </c>
      <c r="I42" s="20">
        <v>1.2789999999999999</v>
      </c>
      <c r="J42" s="19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</row>
    <row r="43" spans="2:99" x14ac:dyDescent="0.15">
      <c r="B43" s="18">
        <f t="shared" si="0"/>
        <v>68</v>
      </c>
      <c r="C43" s="22">
        <v>0</v>
      </c>
      <c r="D43" s="21">
        <v>1.552</v>
      </c>
      <c r="E43" s="18">
        <v>1.5029999999999999</v>
      </c>
      <c r="F43" s="18">
        <v>1.4930000000000001</v>
      </c>
      <c r="G43" s="18">
        <v>1.351</v>
      </c>
      <c r="H43" s="18">
        <v>1.387</v>
      </c>
      <c r="I43" s="20">
        <v>1.2829999999999999</v>
      </c>
      <c r="J43" s="19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</row>
    <row r="44" spans="2:99" x14ac:dyDescent="0.15">
      <c r="B44" s="18">
        <f t="shared" si="0"/>
        <v>72</v>
      </c>
      <c r="C44" s="22">
        <v>0</v>
      </c>
      <c r="D44" s="21">
        <v>1.571</v>
      </c>
      <c r="E44" s="18">
        <v>1.518</v>
      </c>
      <c r="F44" s="18">
        <v>1.512</v>
      </c>
      <c r="G44" s="18">
        <v>1.365</v>
      </c>
      <c r="H44" s="18">
        <v>1.403</v>
      </c>
      <c r="I44" s="20">
        <v>1.296</v>
      </c>
      <c r="J44" s="19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</row>
    <row r="45" spans="2:99" x14ac:dyDescent="0.15">
      <c r="B45" s="18">
        <f t="shared" si="0"/>
        <v>76</v>
      </c>
      <c r="C45" s="22">
        <v>0</v>
      </c>
      <c r="D45" s="21">
        <v>1.5920000000000001</v>
      </c>
      <c r="E45" s="18">
        <v>1.5369999999999999</v>
      </c>
      <c r="F45" s="18">
        <v>1.53</v>
      </c>
      <c r="G45" s="18">
        <v>1.3759999999999999</v>
      </c>
      <c r="H45" s="18">
        <v>1.4159999999999999</v>
      </c>
      <c r="I45" s="20">
        <v>1.3069999999999999</v>
      </c>
      <c r="J45" s="19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</row>
    <row r="46" spans="2:99" x14ac:dyDescent="0.15">
      <c r="B46" s="18">
        <f t="shared" si="0"/>
        <v>80</v>
      </c>
      <c r="C46" s="22">
        <v>0</v>
      </c>
      <c r="D46" s="21">
        <v>1.61</v>
      </c>
      <c r="E46" s="18">
        <v>1.554</v>
      </c>
      <c r="F46" s="18">
        <v>1.55</v>
      </c>
      <c r="G46" s="18">
        <v>1.3859999999999999</v>
      </c>
      <c r="H46" s="18">
        <v>1.421</v>
      </c>
      <c r="I46" s="20">
        <v>1.319</v>
      </c>
      <c r="J46" s="19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</row>
    <row r="47" spans="2:99" x14ac:dyDescent="0.15">
      <c r="B47" s="18">
        <f t="shared" si="0"/>
        <v>84</v>
      </c>
      <c r="C47" s="22">
        <v>0</v>
      </c>
      <c r="D47" s="21">
        <v>1.63</v>
      </c>
      <c r="E47" s="18">
        <v>1.573</v>
      </c>
      <c r="F47" s="18">
        <v>1.573</v>
      </c>
      <c r="G47" s="18">
        <v>1.4</v>
      </c>
      <c r="H47" s="18">
        <v>1.4339999999999999</v>
      </c>
      <c r="I47" s="20">
        <v>1.3280000000000001</v>
      </c>
      <c r="J47" s="19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C47" s="18"/>
      <c r="CD47" s="18"/>
      <c r="CE47" s="18"/>
      <c r="CF47" s="18"/>
      <c r="CG47" s="18"/>
      <c r="CH47" s="18"/>
      <c r="CI47" s="18"/>
      <c r="CJ47" s="18"/>
      <c r="CK47" s="18"/>
      <c r="CL47" s="18"/>
      <c r="CM47" s="18"/>
      <c r="CN47" s="18"/>
      <c r="CO47" s="18"/>
      <c r="CP47" s="18"/>
      <c r="CQ47" s="18"/>
      <c r="CR47" s="18"/>
      <c r="CS47" s="18"/>
      <c r="CT47" s="18"/>
      <c r="CU47" s="18"/>
    </row>
    <row r="48" spans="2:99" x14ac:dyDescent="0.15">
      <c r="B48" s="18">
        <f t="shared" si="0"/>
        <v>88</v>
      </c>
      <c r="C48" s="22">
        <v>0</v>
      </c>
      <c r="D48" s="21">
        <v>1.643</v>
      </c>
      <c r="E48" s="18">
        <v>1.593</v>
      </c>
      <c r="F48" s="18">
        <v>1.589</v>
      </c>
      <c r="G48" s="18">
        <v>1.405</v>
      </c>
      <c r="H48" s="18">
        <v>1.4410000000000001</v>
      </c>
      <c r="I48" s="20">
        <v>1.3380000000000001</v>
      </c>
      <c r="J48" s="19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18"/>
      <c r="BY48" s="18"/>
      <c r="BZ48" s="18"/>
      <c r="CA48" s="18"/>
      <c r="CB48" s="18"/>
      <c r="CC48" s="18"/>
      <c r="CD48" s="18"/>
      <c r="CE48" s="18"/>
      <c r="CF48" s="18"/>
      <c r="CG48" s="18"/>
      <c r="CH48" s="18"/>
      <c r="CI48" s="18"/>
      <c r="CJ48" s="18"/>
      <c r="CK48" s="18"/>
      <c r="CL48" s="18"/>
      <c r="CM48" s="18"/>
      <c r="CN48" s="18"/>
      <c r="CO48" s="18"/>
      <c r="CP48" s="18"/>
      <c r="CQ48" s="18"/>
      <c r="CR48" s="18"/>
      <c r="CS48" s="18"/>
      <c r="CT48" s="18"/>
      <c r="CU48" s="18"/>
    </row>
    <row r="49" spans="2:99" x14ac:dyDescent="0.15">
      <c r="B49" s="18">
        <f t="shared" si="0"/>
        <v>92</v>
      </c>
      <c r="C49" s="22">
        <v>0</v>
      </c>
      <c r="D49" s="21">
        <v>1.6679999999999999</v>
      </c>
      <c r="E49" s="18">
        <v>1.6120000000000001</v>
      </c>
      <c r="F49" s="18">
        <v>1.611</v>
      </c>
      <c r="G49" s="18">
        <v>1.413</v>
      </c>
      <c r="H49" s="18">
        <v>1.452</v>
      </c>
      <c r="I49" s="20">
        <v>1.347</v>
      </c>
      <c r="J49" s="19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  <c r="BW49" s="18"/>
      <c r="BX49" s="18"/>
      <c r="BY49" s="18"/>
      <c r="BZ49" s="18"/>
      <c r="CA49" s="18"/>
      <c r="CB49" s="18"/>
      <c r="CC49" s="18"/>
      <c r="CD49" s="18"/>
      <c r="CE49" s="18"/>
      <c r="CF49" s="18"/>
      <c r="CG49" s="18"/>
      <c r="CH49" s="18"/>
      <c r="CI49" s="18"/>
      <c r="CJ49" s="18"/>
      <c r="CK49" s="18"/>
      <c r="CL49" s="18"/>
      <c r="CM49" s="18"/>
      <c r="CN49" s="18"/>
      <c r="CO49" s="18"/>
      <c r="CP49" s="18"/>
      <c r="CQ49" s="18"/>
      <c r="CR49" s="18"/>
      <c r="CS49" s="18"/>
      <c r="CT49" s="18"/>
      <c r="CU49" s="18"/>
    </row>
    <row r="50" spans="2:99" x14ac:dyDescent="0.15">
      <c r="B50" s="18">
        <f t="shared" si="0"/>
        <v>96</v>
      </c>
      <c r="C50" s="22">
        <v>0</v>
      </c>
      <c r="D50" s="21">
        <v>1.6839999999999999</v>
      </c>
      <c r="E50" s="18">
        <v>1.631</v>
      </c>
      <c r="F50" s="18">
        <v>1.633</v>
      </c>
      <c r="G50" s="18">
        <v>1.425</v>
      </c>
      <c r="H50" s="18">
        <v>1.464</v>
      </c>
      <c r="I50" s="20">
        <v>1.359</v>
      </c>
      <c r="J50" s="19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</row>
    <row r="51" spans="2:99" x14ac:dyDescent="0.15">
      <c r="B51" s="18">
        <f t="shared" si="0"/>
        <v>100</v>
      </c>
      <c r="C51" s="22">
        <v>0</v>
      </c>
      <c r="D51" s="21">
        <v>1.706</v>
      </c>
      <c r="E51" s="18">
        <v>1.653</v>
      </c>
      <c r="F51" s="18">
        <v>1.65</v>
      </c>
      <c r="G51" s="18">
        <v>1.431</v>
      </c>
      <c r="H51" s="18">
        <v>1.4690000000000001</v>
      </c>
      <c r="I51" s="20">
        <v>1.3680000000000001</v>
      </c>
      <c r="J51" s="19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  <c r="CC51" s="18"/>
      <c r="CD51" s="18"/>
      <c r="CE51" s="18"/>
      <c r="CF51" s="18"/>
      <c r="CG51" s="18"/>
      <c r="CH51" s="18"/>
      <c r="CI51" s="18"/>
      <c r="CJ51" s="18"/>
      <c r="CK51" s="18"/>
      <c r="CL51" s="18"/>
      <c r="CM51" s="18"/>
      <c r="CN51" s="18"/>
      <c r="CO51" s="18"/>
      <c r="CP51" s="18"/>
      <c r="CQ51" s="18"/>
      <c r="CR51" s="18"/>
      <c r="CS51" s="18"/>
      <c r="CT51" s="18"/>
      <c r="CU51" s="18"/>
    </row>
    <row r="52" spans="2:99" x14ac:dyDescent="0.15">
      <c r="B52" s="18">
        <f t="shared" si="0"/>
        <v>104</v>
      </c>
      <c r="C52" s="22">
        <v>0</v>
      </c>
      <c r="D52" s="21">
        <v>1.726</v>
      </c>
      <c r="E52" s="18">
        <v>1.671</v>
      </c>
      <c r="F52" s="18">
        <v>1.6679999999999999</v>
      </c>
      <c r="G52" s="18">
        <v>1.44</v>
      </c>
      <c r="H52" s="18">
        <v>1.486</v>
      </c>
      <c r="I52" s="20">
        <v>1.379</v>
      </c>
      <c r="J52" s="19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18"/>
      <c r="CS52" s="18"/>
      <c r="CT52" s="18"/>
      <c r="CU52" s="18"/>
    </row>
    <row r="53" spans="2:99" x14ac:dyDescent="0.15">
      <c r="B53" s="18">
        <f t="shared" si="0"/>
        <v>108</v>
      </c>
      <c r="C53" s="22">
        <v>0</v>
      </c>
      <c r="D53" s="21">
        <v>1.748</v>
      </c>
      <c r="E53" s="18">
        <v>1.6879999999999999</v>
      </c>
      <c r="F53" s="18">
        <v>1.6919999999999999</v>
      </c>
      <c r="G53" s="18">
        <v>1.454</v>
      </c>
      <c r="H53" s="18">
        <v>1.49</v>
      </c>
      <c r="I53" s="20">
        <v>1.387</v>
      </c>
      <c r="J53" s="19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  <c r="BV53" s="18"/>
      <c r="BW53" s="18"/>
      <c r="BX53" s="18"/>
      <c r="BY53" s="18"/>
      <c r="BZ53" s="18"/>
      <c r="CA53" s="18"/>
      <c r="CB53" s="18"/>
      <c r="CC53" s="18"/>
      <c r="CD53" s="18"/>
      <c r="CE53" s="18"/>
      <c r="CF53" s="18"/>
      <c r="CG53" s="18"/>
      <c r="CH53" s="18"/>
      <c r="CI53" s="18"/>
      <c r="CJ53" s="18"/>
      <c r="CK53" s="18"/>
      <c r="CL53" s="18"/>
      <c r="CM53" s="18"/>
      <c r="CN53" s="18"/>
      <c r="CO53" s="18"/>
      <c r="CP53" s="18"/>
      <c r="CQ53" s="18"/>
      <c r="CR53" s="18"/>
      <c r="CS53" s="18"/>
      <c r="CT53" s="18"/>
      <c r="CU53" s="18"/>
    </row>
    <row r="54" spans="2:99" x14ac:dyDescent="0.15">
      <c r="B54" s="18">
        <f t="shared" si="0"/>
        <v>112</v>
      </c>
      <c r="C54" s="22">
        <v>0</v>
      </c>
      <c r="D54" s="21">
        <v>1.77</v>
      </c>
      <c r="E54" s="18">
        <v>1.7110000000000001</v>
      </c>
      <c r="F54" s="18">
        <v>1.7090000000000001</v>
      </c>
      <c r="G54" s="18">
        <v>1.4630000000000001</v>
      </c>
      <c r="H54" s="18">
        <v>1.502</v>
      </c>
      <c r="I54" s="20">
        <v>1.3959999999999999</v>
      </c>
      <c r="J54" s="19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  <c r="BU54" s="18"/>
      <c r="BV54" s="18"/>
      <c r="BW54" s="18"/>
      <c r="BX54" s="18"/>
      <c r="BY54" s="18"/>
      <c r="BZ54" s="18"/>
      <c r="CA54" s="18"/>
      <c r="CB54" s="18"/>
      <c r="CC54" s="18"/>
      <c r="CD54" s="18"/>
      <c r="CE54" s="18"/>
      <c r="CF54" s="18"/>
      <c r="CG54" s="18"/>
      <c r="CH54" s="18"/>
      <c r="CI54" s="18"/>
      <c r="CJ54" s="18"/>
      <c r="CK54" s="18"/>
      <c r="CL54" s="18"/>
      <c r="CM54" s="18"/>
      <c r="CN54" s="18"/>
      <c r="CO54" s="18"/>
      <c r="CP54" s="18"/>
      <c r="CQ54" s="18"/>
      <c r="CR54" s="18"/>
      <c r="CS54" s="18"/>
      <c r="CT54" s="18"/>
      <c r="CU54" s="18"/>
    </row>
    <row r="55" spans="2:99" x14ac:dyDescent="0.15">
      <c r="B55" s="18">
        <f t="shared" si="0"/>
        <v>116</v>
      </c>
      <c r="C55" s="22">
        <v>0</v>
      </c>
      <c r="D55" s="21">
        <v>1.788</v>
      </c>
      <c r="E55" s="18">
        <v>1.73</v>
      </c>
      <c r="F55" s="18">
        <v>1.7330000000000001</v>
      </c>
      <c r="G55" s="18">
        <v>1.47</v>
      </c>
      <c r="H55" s="18">
        <v>1.51</v>
      </c>
      <c r="I55" s="20">
        <v>1.407</v>
      </c>
      <c r="J55" s="19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X55" s="18"/>
      <c r="BY55" s="18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18"/>
      <c r="CS55" s="18"/>
      <c r="CT55" s="18"/>
      <c r="CU55" s="18"/>
    </row>
    <row r="56" spans="2:99" x14ac:dyDescent="0.15">
      <c r="B56" s="18">
        <f t="shared" si="0"/>
        <v>120</v>
      </c>
      <c r="C56" s="22">
        <v>0</v>
      </c>
      <c r="D56" s="21">
        <v>1.8069999999999999</v>
      </c>
      <c r="E56" s="18">
        <v>1.7490000000000001</v>
      </c>
      <c r="F56" s="18">
        <v>1.75</v>
      </c>
      <c r="G56" s="18">
        <v>1.48</v>
      </c>
      <c r="H56" s="18">
        <v>1.52</v>
      </c>
      <c r="I56" s="20">
        <v>1.4219999999999999</v>
      </c>
      <c r="J56" s="19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18"/>
      <c r="BU56" s="18"/>
      <c r="BV56" s="18"/>
      <c r="BW56" s="18"/>
      <c r="BX56" s="18"/>
      <c r="BY56" s="18"/>
      <c r="BZ56" s="18"/>
      <c r="CA56" s="18"/>
      <c r="CB56" s="18"/>
      <c r="CC56" s="18"/>
      <c r="CD56" s="18"/>
      <c r="CE56" s="18"/>
      <c r="CF56" s="18"/>
      <c r="CG56" s="18"/>
      <c r="CH56" s="18"/>
      <c r="CI56" s="18"/>
      <c r="CJ56" s="18"/>
      <c r="CK56" s="18"/>
      <c r="CL56" s="18"/>
      <c r="CM56" s="18"/>
      <c r="CN56" s="18"/>
      <c r="CO56" s="18"/>
      <c r="CP56" s="18"/>
      <c r="CQ56" s="18"/>
      <c r="CR56" s="18"/>
      <c r="CS56" s="18"/>
      <c r="CT56" s="18"/>
      <c r="CU56" s="18"/>
    </row>
    <row r="57" spans="2:99" x14ac:dyDescent="0.15">
      <c r="B57" s="18">
        <f t="shared" si="0"/>
        <v>124</v>
      </c>
      <c r="C57" s="22">
        <v>0</v>
      </c>
      <c r="D57" s="21">
        <v>1.827</v>
      </c>
      <c r="E57" s="18">
        <v>1.7729999999999999</v>
      </c>
      <c r="F57" s="18">
        <v>1.7709999999999999</v>
      </c>
      <c r="G57" s="18">
        <v>1.49</v>
      </c>
      <c r="H57" s="18">
        <v>1.5289999999999999</v>
      </c>
      <c r="I57" s="20">
        <v>1.4279999999999999</v>
      </c>
      <c r="J57" s="19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  <c r="BT57" s="18"/>
      <c r="BU57" s="18"/>
      <c r="BV57" s="18"/>
      <c r="BW57" s="18"/>
      <c r="BX57" s="18"/>
      <c r="BY57" s="18"/>
      <c r="BZ57" s="18"/>
      <c r="CA57" s="18"/>
      <c r="CB57" s="18"/>
      <c r="CC57" s="18"/>
      <c r="CD57" s="18"/>
      <c r="CE57" s="18"/>
      <c r="CF57" s="18"/>
      <c r="CG57" s="18"/>
      <c r="CH57" s="18"/>
      <c r="CI57" s="18"/>
      <c r="CJ57" s="18"/>
      <c r="CK57" s="18"/>
      <c r="CL57" s="18"/>
      <c r="CM57" s="18"/>
      <c r="CN57" s="18"/>
      <c r="CO57" s="18"/>
      <c r="CP57" s="18"/>
      <c r="CQ57" s="18"/>
      <c r="CR57" s="18"/>
      <c r="CS57" s="18"/>
      <c r="CT57" s="18"/>
      <c r="CU57" s="18"/>
    </row>
    <row r="58" spans="2:99" x14ac:dyDescent="0.15">
      <c r="B58" s="18">
        <f t="shared" si="0"/>
        <v>128</v>
      </c>
      <c r="C58" s="22">
        <v>0</v>
      </c>
      <c r="D58" s="21">
        <v>1.851</v>
      </c>
      <c r="E58" s="18">
        <v>1.792</v>
      </c>
      <c r="F58" s="18">
        <v>1.794</v>
      </c>
      <c r="G58" s="18">
        <v>1.502</v>
      </c>
      <c r="H58" s="18">
        <v>1.5389999999999999</v>
      </c>
      <c r="I58" s="20">
        <v>1.4390000000000001</v>
      </c>
      <c r="J58" s="19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18"/>
      <c r="BV58" s="18"/>
      <c r="BW58" s="18"/>
      <c r="BX58" s="18"/>
      <c r="BY58" s="18"/>
      <c r="BZ58" s="18"/>
      <c r="CA58" s="18"/>
      <c r="CB58" s="18"/>
      <c r="CC58" s="18"/>
      <c r="CD58" s="18"/>
      <c r="CE58" s="18"/>
      <c r="CF58" s="18"/>
      <c r="CG58" s="18"/>
      <c r="CH58" s="18"/>
      <c r="CI58" s="18"/>
      <c r="CJ58" s="18"/>
      <c r="CK58" s="18"/>
      <c r="CL58" s="18"/>
      <c r="CM58" s="18"/>
      <c r="CN58" s="18"/>
      <c r="CO58" s="18"/>
      <c r="CP58" s="18"/>
      <c r="CQ58" s="18"/>
      <c r="CR58" s="18"/>
      <c r="CS58" s="18"/>
      <c r="CT58" s="18"/>
      <c r="CU58" s="18"/>
    </row>
    <row r="59" spans="2:99" x14ac:dyDescent="0.15">
      <c r="B59" s="18">
        <f t="shared" si="0"/>
        <v>132</v>
      </c>
      <c r="C59" s="22">
        <v>0</v>
      </c>
      <c r="D59" s="21">
        <v>1.871</v>
      </c>
      <c r="E59" s="18">
        <v>1.8109999999999999</v>
      </c>
      <c r="F59" s="18">
        <v>1.8109999999999999</v>
      </c>
      <c r="G59" s="18">
        <v>1.5149999999999999</v>
      </c>
      <c r="H59" s="18">
        <v>1.546</v>
      </c>
      <c r="I59" s="20">
        <v>1.45</v>
      </c>
      <c r="J59" s="19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  <c r="BU59" s="18"/>
      <c r="BV59" s="18"/>
      <c r="BW59" s="18"/>
      <c r="BX59" s="18"/>
      <c r="BY59" s="18"/>
      <c r="BZ59" s="18"/>
      <c r="CA59" s="18"/>
      <c r="CB59" s="18"/>
      <c r="CC59" s="18"/>
      <c r="CD59" s="18"/>
      <c r="CE59" s="18"/>
      <c r="CF59" s="18"/>
      <c r="CG59" s="18"/>
      <c r="CH59" s="18"/>
      <c r="CI59" s="18"/>
      <c r="CJ59" s="18"/>
      <c r="CK59" s="18"/>
      <c r="CL59" s="18"/>
      <c r="CM59" s="18"/>
      <c r="CN59" s="18"/>
      <c r="CO59" s="18"/>
      <c r="CP59" s="18"/>
      <c r="CQ59" s="18"/>
      <c r="CR59" s="18"/>
      <c r="CS59" s="18"/>
      <c r="CT59" s="18"/>
      <c r="CU59" s="18"/>
    </row>
    <row r="60" spans="2:99" x14ac:dyDescent="0.15">
      <c r="B60" s="18">
        <f t="shared" si="0"/>
        <v>136</v>
      </c>
      <c r="C60" s="22">
        <v>0</v>
      </c>
      <c r="D60" s="21">
        <v>1.89</v>
      </c>
      <c r="E60" s="18">
        <v>1.833</v>
      </c>
      <c r="F60" s="18">
        <v>1.8360000000000001</v>
      </c>
      <c r="G60" s="18">
        <v>1.522</v>
      </c>
      <c r="H60" s="18">
        <v>1.56</v>
      </c>
      <c r="I60" s="20">
        <v>1.458</v>
      </c>
      <c r="J60" s="19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8"/>
      <c r="BU60" s="18"/>
      <c r="BV60" s="18"/>
      <c r="BW60" s="18"/>
      <c r="BX60" s="18"/>
      <c r="BY60" s="18"/>
      <c r="BZ60" s="18"/>
      <c r="CA60" s="18"/>
      <c r="CB60" s="18"/>
      <c r="CC60" s="18"/>
      <c r="CD60" s="18"/>
      <c r="CE60" s="18"/>
      <c r="CF60" s="18"/>
      <c r="CG60" s="18"/>
      <c r="CH60" s="18"/>
      <c r="CI60" s="18"/>
      <c r="CJ60" s="18"/>
      <c r="CK60" s="18"/>
      <c r="CL60" s="18"/>
      <c r="CM60" s="18"/>
      <c r="CN60" s="18"/>
      <c r="CO60" s="18"/>
      <c r="CP60" s="18"/>
      <c r="CQ60" s="18"/>
      <c r="CR60" s="18"/>
      <c r="CS60" s="18"/>
      <c r="CT60" s="18"/>
      <c r="CU60" s="18"/>
    </row>
    <row r="61" spans="2:99" x14ac:dyDescent="0.15">
      <c r="B61" s="18">
        <f t="shared" si="0"/>
        <v>140</v>
      </c>
      <c r="C61" s="22">
        <v>0</v>
      </c>
      <c r="D61" s="21">
        <v>1.9159999999999999</v>
      </c>
      <c r="E61" s="18">
        <v>1.855</v>
      </c>
      <c r="F61" s="18">
        <v>1.8520000000000001</v>
      </c>
      <c r="G61" s="18">
        <v>1.5289999999999999</v>
      </c>
      <c r="H61" s="18">
        <v>1.5669999999999999</v>
      </c>
      <c r="I61" s="20">
        <v>1.4690000000000001</v>
      </c>
      <c r="J61" s="19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8"/>
      <c r="BV61" s="18"/>
      <c r="BW61" s="18"/>
      <c r="BX61" s="18"/>
      <c r="BY61" s="18"/>
      <c r="BZ61" s="18"/>
      <c r="CA61" s="18"/>
      <c r="CB61" s="18"/>
      <c r="CC61" s="18"/>
      <c r="CD61" s="18"/>
      <c r="CE61" s="18"/>
      <c r="CF61" s="18"/>
      <c r="CG61" s="18"/>
      <c r="CH61" s="18"/>
      <c r="CI61" s="18"/>
      <c r="CJ61" s="18"/>
      <c r="CK61" s="18"/>
      <c r="CL61" s="18"/>
      <c r="CM61" s="18"/>
      <c r="CN61" s="18"/>
      <c r="CO61" s="18"/>
      <c r="CP61" s="18"/>
      <c r="CQ61" s="18"/>
      <c r="CR61" s="18"/>
      <c r="CS61" s="18"/>
      <c r="CT61" s="18"/>
      <c r="CU61" s="18"/>
    </row>
    <row r="62" spans="2:99" x14ac:dyDescent="0.15">
      <c r="B62" s="18">
        <f t="shared" si="0"/>
        <v>144</v>
      </c>
      <c r="C62" s="22">
        <v>0</v>
      </c>
      <c r="D62" s="21">
        <v>1.9359999999999999</v>
      </c>
      <c r="E62" s="18">
        <v>1.8720000000000001</v>
      </c>
      <c r="F62" s="18">
        <v>1.879</v>
      </c>
      <c r="G62" s="18">
        <v>1.538</v>
      </c>
      <c r="H62" s="18">
        <v>1.5780000000000001</v>
      </c>
      <c r="I62" s="20">
        <v>1.4790000000000001</v>
      </c>
      <c r="J62" s="19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8"/>
      <c r="BV62" s="18"/>
      <c r="BW62" s="18"/>
      <c r="BX62" s="18"/>
      <c r="BY62" s="18"/>
      <c r="BZ62" s="18"/>
      <c r="CA62" s="18"/>
      <c r="CB62" s="18"/>
      <c r="CC62" s="18"/>
      <c r="CD62" s="18"/>
      <c r="CE62" s="18"/>
      <c r="CF62" s="18"/>
      <c r="CG62" s="18"/>
      <c r="CH62" s="18"/>
      <c r="CI62" s="18"/>
      <c r="CJ62" s="18"/>
      <c r="CK62" s="18"/>
      <c r="CL62" s="18"/>
      <c r="CM62" s="18"/>
      <c r="CN62" s="18"/>
      <c r="CO62" s="18"/>
      <c r="CP62" s="18"/>
      <c r="CQ62" s="18"/>
      <c r="CR62" s="18"/>
      <c r="CS62" s="18"/>
      <c r="CT62" s="18"/>
      <c r="CU62" s="18"/>
    </row>
    <row r="63" spans="2:99" x14ac:dyDescent="0.15">
      <c r="B63" s="18">
        <f t="shared" si="0"/>
        <v>148</v>
      </c>
      <c r="C63" s="22">
        <v>0</v>
      </c>
      <c r="D63" s="21">
        <v>1.96</v>
      </c>
      <c r="E63" s="18">
        <v>1.8979999999999999</v>
      </c>
      <c r="F63" s="18">
        <v>1.901</v>
      </c>
      <c r="G63" s="18">
        <v>1.5469999999999999</v>
      </c>
      <c r="H63" s="18">
        <v>1.5860000000000001</v>
      </c>
      <c r="I63" s="20">
        <v>1.4890000000000001</v>
      </c>
      <c r="J63" s="19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  <c r="BP63" s="18"/>
      <c r="BQ63" s="18"/>
      <c r="BR63" s="18"/>
      <c r="BS63" s="18"/>
      <c r="BT63" s="18"/>
      <c r="BU63" s="18"/>
      <c r="BV63" s="18"/>
      <c r="BW63" s="18"/>
      <c r="BX63" s="18"/>
      <c r="BY63" s="18"/>
      <c r="BZ63" s="18"/>
      <c r="CA63" s="18"/>
      <c r="CB63" s="18"/>
      <c r="CC63" s="18"/>
      <c r="CD63" s="18"/>
      <c r="CE63" s="18"/>
      <c r="CF63" s="18"/>
      <c r="CG63" s="18"/>
      <c r="CH63" s="18"/>
      <c r="CI63" s="18"/>
      <c r="CJ63" s="18"/>
      <c r="CK63" s="18"/>
      <c r="CL63" s="18"/>
      <c r="CM63" s="18"/>
      <c r="CN63" s="18"/>
      <c r="CO63" s="18"/>
      <c r="CP63" s="18"/>
      <c r="CQ63" s="18"/>
      <c r="CR63" s="18"/>
      <c r="CS63" s="18"/>
      <c r="CT63" s="18"/>
      <c r="CU63" s="18"/>
    </row>
    <row r="64" spans="2:99" x14ac:dyDescent="0.15">
      <c r="B64" s="18">
        <f t="shared" si="0"/>
        <v>152</v>
      </c>
      <c r="C64" s="22">
        <v>0</v>
      </c>
      <c r="D64" s="21">
        <v>1.98</v>
      </c>
      <c r="E64" s="18">
        <v>1.913</v>
      </c>
      <c r="F64" s="18">
        <v>1.923</v>
      </c>
      <c r="G64" s="18">
        <v>1.5580000000000001</v>
      </c>
      <c r="H64" s="18">
        <v>1.5960000000000001</v>
      </c>
      <c r="I64" s="20">
        <v>1.498</v>
      </c>
      <c r="J64" s="19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/>
      <c r="BT64" s="18"/>
      <c r="BU64" s="18"/>
      <c r="BV64" s="18"/>
      <c r="BW64" s="18"/>
      <c r="BX64" s="18"/>
      <c r="BY64" s="18"/>
      <c r="BZ64" s="18"/>
      <c r="CA64" s="18"/>
      <c r="CB64" s="18"/>
      <c r="CC64" s="18"/>
      <c r="CD64" s="18"/>
      <c r="CE64" s="18"/>
      <c r="CF64" s="18"/>
      <c r="CG64" s="18"/>
      <c r="CH64" s="18"/>
      <c r="CI64" s="18"/>
      <c r="CJ64" s="18"/>
      <c r="CK64" s="18"/>
      <c r="CL64" s="18"/>
      <c r="CM64" s="18"/>
      <c r="CN64" s="18"/>
      <c r="CO64" s="18"/>
      <c r="CP64" s="18"/>
      <c r="CQ64" s="18"/>
      <c r="CR64" s="18"/>
      <c r="CS64" s="18"/>
      <c r="CT64" s="18"/>
      <c r="CU64" s="18"/>
    </row>
    <row r="65" spans="1:99" x14ac:dyDescent="0.15">
      <c r="B65" s="18">
        <f t="shared" si="0"/>
        <v>156</v>
      </c>
      <c r="C65" s="22">
        <v>0</v>
      </c>
      <c r="D65" s="21">
        <v>2.0009999999999999</v>
      </c>
      <c r="E65" s="18">
        <v>1.9370000000000001</v>
      </c>
      <c r="F65" s="18">
        <v>1.944</v>
      </c>
      <c r="G65" s="18">
        <v>1.57</v>
      </c>
      <c r="H65" s="18">
        <v>1.6080000000000001</v>
      </c>
      <c r="I65" s="20">
        <v>1.51</v>
      </c>
      <c r="J65" s="19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  <c r="BP65" s="18"/>
      <c r="BQ65" s="18"/>
      <c r="BR65" s="18"/>
      <c r="BS65" s="18"/>
      <c r="BT65" s="18"/>
      <c r="BU65" s="18"/>
      <c r="BV65" s="18"/>
      <c r="BW65" s="18"/>
      <c r="BX65" s="18"/>
      <c r="BY65" s="18"/>
      <c r="BZ65" s="18"/>
      <c r="CA65" s="18"/>
      <c r="CB65" s="18"/>
      <c r="CC65" s="18"/>
      <c r="CD65" s="18"/>
      <c r="CE65" s="18"/>
      <c r="CF65" s="18"/>
      <c r="CG65" s="18"/>
      <c r="CH65" s="18"/>
      <c r="CI65" s="18"/>
      <c r="CJ65" s="18"/>
      <c r="CK65" s="18"/>
      <c r="CL65" s="18"/>
      <c r="CM65" s="18"/>
      <c r="CN65" s="18"/>
      <c r="CO65" s="18"/>
      <c r="CP65" s="18"/>
      <c r="CQ65" s="18"/>
      <c r="CR65" s="18"/>
      <c r="CS65" s="18"/>
      <c r="CT65" s="18"/>
      <c r="CU65" s="18"/>
    </row>
    <row r="66" spans="1:99" x14ac:dyDescent="0.15">
      <c r="B66" s="18">
        <f t="shared" si="0"/>
        <v>160</v>
      </c>
      <c r="C66" s="22">
        <v>0</v>
      </c>
      <c r="D66" s="21">
        <v>2.0230000000000001</v>
      </c>
      <c r="E66" s="18">
        <v>1.9570000000000001</v>
      </c>
      <c r="F66" s="18">
        <v>1.9670000000000001</v>
      </c>
      <c r="G66" s="18">
        <v>1.579</v>
      </c>
      <c r="H66" s="18">
        <v>1.619</v>
      </c>
      <c r="I66" s="20">
        <v>1.522</v>
      </c>
      <c r="J66" s="19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8"/>
      <c r="CC66" s="18"/>
      <c r="CD66" s="18"/>
      <c r="CE66" s="18"/>
      <c r="CF66" s="18"/>
      <c r="CG66" s="18"/>
      <c r="CH66" s="18"/>
      <c r="CI66" s="18"/>
      <c r="CJ66" s="18"/>
      <c r="CK66" s="18"/>
      <c r="CL66" s="18"/>
      <c r="CM66" s="18"/>
      <c r="CN66" s="18"/>
      <c r="CO66" s="18"/>
      <c r="CP66" s="18"/>
      <c r="CQ66" s="18"/>
      <c r="CR66" s="18"/>
      <c r="CS66" s="18"/>
      <c r="CT66" s="18"/>
      <c r="CU66" s="18"/>
    </row>
    <row r="67" spans="1:99" x14ac:dyDescent="0.15">
      <c r="B67" s="18">
        <f t="shared" si="0"/>
        <v>164</v>
      </c>
      <c r="C67" s="22">
        <v>0</v>
      </c>
      <c r="D67" s="21">
        <v>2.044</v>
      </c>
      <c r="E67" s="18">
        <v>1.978</v>
      </c>
      <c r="F67" s="18">
        <v>1.9910000000000001</v>
      </c>
      <c r="G67" s="18">
        <v>1.585</v>
      </c>
      <c r="H67" s="18">
        <v>1.627</v>
      </c>
      <c r="I67" s="20">
        <v>1.5289999999999999</v>
      </c>
      <c r="J67" s="19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  <c r="BR67" s="18"/>
      <c r="BS67" s="18"/>
      <c r="BT67" s="18"/>
      <c r="BU67" s="18"/>
      <c r="BV67" s="18"/>
      <c r="BW67" s="18"/>
      <c r="BX67" s="18"/>
      <c r="BY67" s="18"/>
      <c r="BZ67" s="18"/>
      <c r="CA67" s="18"/>
      <c r="CB67" s="18"/>
      <c r="CC67" s="18"/>
      <c r="CD67" s="18"/>
      <c r="CE67" s="18"/>
      <c r="CF67" s="18"/>
      <c r="CG67" s="18"/>
      <c r="CH67" s="18"/>
      <c r="CI67" s="18"/>
      <c r="CJ67" s="18"/>
      <c r="CK67" s="18"/>
      <c r="CL67" s="18"/>
      <c r="CM67" s="18"/>
      <c r="CN67" s="18"/>
      <c r="CO67" s="18"/>
      <c r="CP67" s="18"/>
      <c r="CQ67" s="18"/>
      <c r="CR67" s="18"/>
      <c r="CS67" s="18"/>
      <c r="CT67" s="18"/>
      <c r="CU67" s="18"/>
    </row>
    <row r="68" spans="1:99" x14ac:dyDescent="0.15">
      <c r="B68" s="18">
        <f t="shared" si="0"/>
        <v>168</v>
      </c>
      <c r="C68" s="22">
        <v>0</v>
      </c>
      <c r="D68" s="21">
        <v>2.0670000000000002</v>
      </c>
      <c r="E68" s="18">
        <v>2.0030000000000001</v>
      </c>
      <c r="F68" s="18">
        <v>2.016</v>
      </c>
      <c r="G68" s="18">
        <v>1.597</v>
      </c>
      <c r="H68" s="18">
        <v>1.637</v>
      </c>
      <c r="I68" s="20">
        <v>1.5389999999999999</v>
      </c>
      <c r="J68" s="19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18"/>
      <c r="BU68" s="18"/>
      <c r="BV68" s="18"/>
      <c r="BW68" s="18"/>
      <c r="BX68" s="18"/>
      <c r="BY68" s="18"/>
      <c r="BZ68" s="18"/>
      <c r="CA68" s="18"/>
      <c r="CB68" s="18"/>
      <c r="CC68" s="18"/>
      <c r="CD68" s="18"/>
      <c r="CE68" s="18"/>
      <c r="CF68" s="18"/>
      <c r="CG68" s="18"/>
      <c r="CH68" s="18"/>
      <c r="CI68" s="18"/>
      <c r="CJ68" s="18"/>
      <c r="CK68" s="18"/>
      <c r="CL68" s="18"/>
      <c r="CM68" s="18"/>
      <c r="CN68" s="18"/>
      <c r="CO68" s="18"/>
      <c r="CP68" s="18"/>
      <c r="CQ68" s="18"/>
      <c r="CR68" s="18"/>
      <c r="CS68" s="18"/>
      <c r="CT68" s="18"/>
      <c r="CU68" s="18"/>
    </row>
    <row r="69" spans="1:99" x14ac:dyDescent="0.15">
      <c r="B69" s="18">
        <f t="shared" si="0"/>
        <v>172</v>
      </c>
      <c r="C69" s="22">
        <v>0</v>
      </c>
      <c r="D69" s="21">
        <v>2.093</v>
      </c>
      <c r="E69" s="18">
        <v>2.0219999999999998</v>
      </c>
      <c r="F69" s="18">
        <v>2.0339999999999998</v>
      </c>
      <c r="G69" s="18">
        <v>1.6060000000000001</v>
      </c>
      <c r="H69" s="18">
        <v>1.6439999999999999</v>
      </c>
      <c r="I69" s="20">
        <v>1.552</v>
      </c>
      <c r="J69" s="19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  <c r="BT69" s="18"/>
      <c r="BU69" s="18"/>
      <c r="BV69" s="18"/>
      <c r="BW69" s="18"/>
      <c r="BX69" s="18"/>
      <c r="BY69" s="18"/>
      <c r="BZ69" s="18"/>
      <c r="CA69" s="18"/>
      <c r="CB69" s="18"/>
      <c r="CC69" s="18"/>
      <c r="CD69" s="18"/>
      <c r="CE69" s="18"/>
      <c r="CF69" s="18"/>
      <c r="CG69" s="18"/>
      <c r="CH69" s="18"/>
      <c r="CI69" s="18"/>
      <c r="CJ69" s="18"/>
      <c r="CK69" s="18"/>
      <c r="CL69" s="18"/>
      <c r="CM69" s="18"/>
      <c r="CN69" s="18"/>
      <c r="CO69" s="18"/>
      <c r="CP69" s="18"/>
      <c r="CQ69" s="18"/>
      <c r="CR69" s="18"/>
      <c r="CS69" s="18"/>
      <c r="CT69" s="18"/>
      <c r="CU69" s="18"/>
    </row>
    <row r="70" spans="1:99" x14ac:dyDescent="0.15">
      <c r="B70" s="18">
        <f t="shared" si="0"/>
        <v>176</v>
      </c>
      <c r="C70" s="22">
        <v>0</v>
      </c>
      <c r="D70" s="21">
        <v>2.11</v>
      </c>
      <c r="E70" s="18">
        <v>2.0430000000000001</v>
      </c>
      <c r="F70" s="18">
        <v>2.056</v>
      </c>
      <c r="G70" s="18">
        <v>1.6180000000000001</v>
      </c>
      <c r="H70" s="18">
        <v>1.657</v>
      </c>
      <c r="I70" s="20">
        <v>1.56</v>
      </c>
      <c r="J70" s="19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  <c r="BR70" s="18"/>
      <c r="BS70" s="18"/>
      <c r="BT70" s="18"/>
      <c r="BU70" s="18"/>
      <c r="BV70" s="18"/>
      <c r="BW70" s="18"/>
      <c r="BX70" s="18"/>
      <c r="BY70" s="18"/>
      <c r="BZ70" s="18"/>
      <c r="CA70" s="18"/>
      <c r="CB70" s="18"/>
      <c r="CC70" s="18"/>
      <c r="CD70" s="18"/>
      <c r="CE70" s="18"/>
      <c r="CF70" s="18"/>
      <c r="CG70" s="18"/>
      <c r="CH70" s="18"/>
      <c r="CI70" s="18"/>
      <c r="CJ70" s="18"/>
      <c r="CK70" s="18"/>
      <c r="CL70" s="18"/>
      <c r="CM70" s="18"/>
      <c r="CN70" s="18"/>
      <c r="CO70" s="18"/>
      <c r="CP70" s="18"/>
      <c r="CQ70" s="18"/>
      <c r="CR70" s="18"/>
      <c r="CS70" s="18"/>
      <c r="CT70" s="18"/>
      <c r="CU70" s="18"/>
    </row>
    <row r="71" spans="1:99" x14ac:dyDescent="0.15">
      <c r="B71" s="18">
        <f t="shared" si="0"/>
        <v>180</v>
      </c>
      <c r="C71" s="22">
        <v>0</v>
      </c>
      <c r="D71" s="21">
        <v>2.129</v>
      </c>
      <c r="E71" s="18">
        <v>2.0590000000000002</v>
      </c>
      <c r="F71" s="18">
        <v>2.0779999999999998</v>
      </c>
      <c r="G71" s="18">
        <v>1.6259999999999999</v>
      </c>
      <c r="H71" s="18">
        <v>1.667</v>
      </c>
      <c r="I71" s="20">
        <v>1.571</v>
      </c>
      <c r="J71" s="19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  <c r="BR71" s="18"/>
      <c r="BS71" s="18"/>
      <c r="BT71" s="18"/>
      <c r="BU71" s="18"/>
      <c r="BV71" s="18"/>
      <c r="BW71" s="18"/>
      <c r="BX71" s="18"/>
      <c r="BY71" s="18"/>
      <c r="BZ71" s="18"/>
      <c r="CA71" s="18"/>
      <c r="CB71" s="18"/>
      <c r="CC71" s="18"/>
      <c r="CD71" s="18"/>
      <c r="CE71" s="18"/>
      <c r="CF71" s="18"/>
      <c r="CG71" s="18"/>
      <c r="CH71" s="18"/>
      <c r="CI71" s="18"/>
      <c r="CJ71" s="18"/>
      <c r="CK71" s="18"/>
      <c r="CL71" s="18"/>
      <c r="CM71" s="18"/>
      <c r="CN71" s="18"/>
      <c r="CO71" s="18"/>
      <c r="CP71" s="18"/>
      <c r="CQ71" s="18"/>
      <c r="CR71" s="18"/>
      <c r="CS71" s="18"/>
      <c r="CT71" s="18"/>
      <c r="CU71" s="18"/>
    </row>
    <row r="72" spans="1:99" x14ac:dyDescent="0.15">
      <c r="D72" s="17">
        <f t="shared" ref="D72:I72" si="1">SLOPE(D26:D41,$B$26:$B$41)</f>
        <v>4.5919117647058834E-3</v>
      </c>
      <c r="E72" s="1">
        <f t="shared" si="1"/>
        <v>4.2930147058823512E-3</v>
      </c>
      <c r="F72" s="1">
        <f t="shared" si="1"/>
        <v>4.2529411764705878E-3</v>
      </c>
      <c r="G72" s="1">
        <f t="shared" si="1"/>
        <v>2.2588235294117649E-3</v>
      </c>
      <c r="H72" s="1">
        <f t="shared" si="1"/>
        <v>2.4165441176470588E-3</v>
      </c>
      <c r="I72" s="16">
        <f t="shared" si="1"/>
        <v>2.498161764705882E-3</v>
      </c>
    </row>
    <row r="73" spans="1:99" ht="15" thickBot="1" x14ac:dyDescent="0.2">
      <c r="A73" s="15" t="s">
        <v>29</v>
      </c>
      <c r="B73" s="14"/>
      <c r="D73" s="13"/>
      <c r="E73" s="11"/>
      <c r="F73" s="12">
        <f>AVERAGE(D72:F72)</f>
        <v>4.3792892156862741E-3</v>
      </c>
      <c r="G73" s="11"/>
      <c r="H73" s="11"/>
      <c r="I73" s="10">
        <f>AVERAGE(G72:I72)</f>
        <v>2.3911764705882351E-3</v>
      </c>
    </row>
    <row r="75" spans="1:99" x14ac:dyDescent="0.15">
      <c r="B75" s="9"/>
      <c r="C75" s="8">
        <v>1</v>
      </c>
      <c r="D75" s="8">
        <v>2</v>
      </c>
      <c r="E75" s="8">
        <v>3</v>
      </c>
      <c r="F75" s="8">
        <v>4</v>
      </c>
      <c r="G75" s="8">
        <v>5</v>
      </c>
      <c r="H75" s="8">
        <v>6</v>
      </c>
      <c r="I75" s="8">
        <v>7</v>
      </c>
      <c r="J75" s="8">
        <v>8</v>
      </c>
      <c r="K75" s="8">
        <v>9</v>
      </c>
      <c r="L75" s="8">
        <v>10</v>
      </c>
      <c r="M75" s="8">
        <v>11</v>
      </c>
      <c r="N75" s="8">
        <v>12</v>
      </c>
    </row>
    <row r="76" spans="1:99" ht="14" x14ac:dyDescent="0.15">
      <c r="B76" s="40" t="s">
        <v>28</v>
      </c>
      <c r="C76" s="5">
        <v>362.55</v>
      </c>
      <c r="D76" s="5">
        <v>330.6</v>
      </c>
      <c r="E76" s="5">
        <v>351</v>
      </c>
      <c r="F76" s="5">
        <v>177.9</v>
      </c>
      <c r="G76" s="5">
        <v>183.6</v>
      </c>
      <c r="H76" s="5">
        <v>218.55</v>
      </c>
      <c r="I76" s="5" t="s">
        <v>17</v>
      </c>
      <c r="J76" s="5" t="s">
        <v>17</v>
      </c>
      <c r="K76" s="5" t="s">
        <v>17</v>
      </c>
      <c r="L76" s="5" t="s">
        <v>17</v>
      </c>
      <c r="M76" s="5" t="s">
        <v>17</v>
      </c>
      <c r="N76" s="5" t="s">
        <v>17</v>
      </c>
      <c r="O76" s="2" t="s">
        <v>20</v>
      </c>
    </row>
    <row r="77" spans="1:99" ht="24" x14ac:dyDescent="0.15">
      <c r="B77" s="41"/>
      <c r="C77" s="4">
        <v>0.94499999999999995</v>
      </c>
      <c r="D77" s="4">
        <v>0.999</v>
      </c>
      <c r="E77" s="4">
        <v>0.999</v>
      </c>
      <c r="F77" s="4">
        <v>0.997</v>
      </c>
      <c r="G77" s="4">
        <v>0.99</v>
      </c>
      <c r="H77" s="4">
        <v>0.877</v>
      </c>
      <c r="I77" s="4" t="s">
        <v>17</v>
      </c>
      <c r="J77" s="4" t="s">
        <v>17</v>
      </c>
      <c r="K77" s="4" t="s">
        <v>17</v>
      </c>
      <c r="L77" s="4" t="s">
        <v>17</v>
      </c>
      <c r="M77" s="4" t="s">
        <v>17</v>
      </c>
      <c r="N77" s="4" t="s">
        <v>17</v>
      </c>
      <c r="O77" s="2" t="s">
        <v>19</v>
      </c>
    </row>
    <row r="78" spans="1:99" ht="24" x14ac:dyDescent="0.15">
      <c r="B78" s="41"/>
      <c r="C78" s="7">
        <v>1.8518518518518518E-4</v>
      </c>
      <c r="D78" s="7">
        <v>1.8518518518518517E-3</v>
      </c>
      <c r="E78" s="7">
        <v>1.8518518518518517E-3</v>
      </c>
      <c r="F78" s="7">
        <v>8.7962962962962962E-4</v>
      </c>
      <c r="G78" s="7">
        <v>7.8703703703703705E-4</v>
      </c>
      <c r="H78" s="7">
        <v>1.3888888888888889E-4</v>
      </c>
      <c r="I78" s="4" t="s">
        <v>17</v>
      </c>
      <c r="J78" s="4" t="s">
        <v>17</v>
      </c>
      <c r="K78" s="4" t="s">
        <v>17</v>
      </c>
      <c r="L78" s="4" t="s">
        <v>17</v>
      </c>
      <c r="M78" s="4" t="s">
        <v>17</v>
      </c>
      <c r="N78" s="4" t="s">
        <v>17</v>
      </c>
      <c r="O78" s="2" t="s">
        <v>18</v>
      </c>
    </row>
    <row r="79" spans="1:99" ht="14" x14ac:dyDescent="0.15">
      <c r="B79" s="42"/>
      <c r="C79" s="6">
        <v>4.6296296296296294E-5</v>
      </c>
      <c r="D79" s="6">
        <v>2.8935185185185189E-4</v>
      </c>
      <c r="E79" s="6">
        <v>3.4722222222222224E-4</v>
      </c>
      <c r="F79" s="6">
        <v>1.7361111111111112E-4</v>
      </c>
      <c r="G79" s="6">
        <v>1.5046296296296297E-4</v>
      </c>
      <c r="H79" s="6">
        <v>2.3148148148148147E-5</v>
      </c>
      <c r="I79" s="3" t="s">
        <v>17</v>
      </c>
      <c r="J79" s="3" t="s">
        <v>17</v>
      </c>
      <c r="K79" s="3" t="s">
        <v>17</v>
      </c>
      <c r="L79" s="3" t="s">
        <v>17</v>
      </c>
      <c r="M79" s="3" t="s">
        <v>17</v>
      </c>
      <c r="N79" s="3" t="s">
        <v>17</v>
      </c>
      <c r="O79" s="2" t="s">
        <v>16</v>
      </c>
    </row>
    <row r="80" spans="1:99" ht="14" x14ac:dyDescent="0.15">
      <c r="B80" s="40" t="s">
        <v>27</v>
      </c>
      <c r="C80" s="5" t="s">
        <v>17</v>
      </c>
      <c r="D80" s="5" t="s">
        <v>17</v>
      </c>
      <c r="E80" s="5" t="s">
        <v>17</v>
      </c>
      <c r="F80" s="5" t="s">
        <v>17</v>
      </c>
      <c r="G80" s="5" t="s">
        <v>17</v>
      </c>
      <c r="H80" s="5" t="s">
        <v>17</v>
      </c>
      <c r="I80" s="5" t="s">
        <v>17</v>
      </c>
      <c r="J80" s="5" t="s">
        <v>17</v>
      </c>
      <c r="K80" s="5" t="s">
        <v>17</v>
      </c>
      <c r="L80" s="5" t="s">
        <v>17</v>
      </c>
      <c r="M80" s="5" t="s">
        <v>17</v>
      </c>
      <c r="N80" s="5" t="s">
        <v>17</v>
      </c>
      <c r="O80" s="2" t="s">
        <v>20</v>
      </c>
    </row>
    <row r="81" spans="2:15" ht="24" x14ac:dyDescent="0.15">
      <c r="B81" s="41"/>
      <c r="C81" s="4" t="s">
        <v>17</v>
      </c>
      <c r="D81" s="4" t="s">
        <v>17</v>
      </c>
      <c r="E81" s="4" t="s">
        <v>17</v>
      </c>
      <c r="F81" s="4" t="s">
        <v>17</v>
      </c>
      <c r="G81" s="4" t="s">
        <v>17</v>
      </c>
      <c r="H81" s="4" t="s">
        <v>17</v>
      </c>
      <c r="I81" s="4" t="s">
        <v>17</v>
      </c>
      <c r="J81" s="4" t="s">
        <v>17</v>
      </c>
      <c r="K81" s="4" t="s">
        <v>17</v>
      </c>
      <c r="L81" s="4" t="s">
        <v>17</v>
      </c>
      <c r="M81" s="4" t="s">
        <v>17</v>
      </c>
      <c r="N81" s="4" t="s">
        <v>17</v>
      </c>
      <c r="O81" s="2" t="s">
        <v>19</v>
      </c>
    </row>
    <row r="82" spans="2:15" ht="24" x14ac:dyDescent="0.15">
      <c r="B82" s="41"/>
      <c r="C82" s="4" t="s">
        <v>17</v>
      </c>
      <c r="D82" s="4" t="s">
        <v>17</v>
      </c>
      <c r="E82" s="4" t="s">
        <v>17</v>
      </c>
      <c r="F82" s="4" t="s">
        <v>17</v>
      </c>
      <c r="G82" s="4" t="s">
        <v>17</v>
      </c>
      <c r="H82" s="4" t="s">
        <v>17</v>
      </c>
      <c r="I82" s="4" t="s">
        <v>17</v>
      </c>
      <c r="J82" s="4" t="s">
        <v>17</v>
      </c>
      <c r="K82" s="4" t="s">
        <v>17</v>
      </c>
      <c r="L82" s="4" t="s">
        <v>17</v>
      </c>
      <c r="M82" s="4" t="s">
        <v>17</v>
      </c>
      <c r="N82" s="4" t="s">
        <v>17</v>
      </c>
      <c r="O82" s="2" t="s">
        <v>18</v>
      </c>
    </row>
    <row r="83" spans="2:15" ht="14" x14ac:dyDescent="0.15">
      <c r="B83" s="42"/>
      <c r="C83" s="3" t="s">
        <v>17</v>
      </c>
      <c r="D83" s="3" t="s">
        <v>17</v>
      </c>
      <c r="E83" s="3" t="s">
        <v>17</v>
      </c>
      <c r="F83" s="3" t="s">
        <v>17</v>
      </c>
      <c r="G83" s="3" t="s">
        <v>17</v>
      </c>
      <c r="H83" s="3" t="s">
        <v>17</v>
      </c>
      <c r="I83" s="3" t="s">
        <v>17</v>
      </c>
      <c r="J83" s="3" t="s">
        <v>17</v>
      </c>
      <c r="K83" s="3" t="s">
        <v>17</v>
      </c>
      <c r="L83" s="3" t="s">
        <v>17</v>
      </c>
      <c r="M83" s="3" t="s">
        <v>17</v>
      </c>
      <c r="N83" s="3" t="s">
        <v>17</v>
      </c>
      <c r="O83" s="2" t="s">
        <v>16</v>
      </c>
    </row>
    <row r="84" spans="2:15" ht="14" x14ac:dyDescent="0.15">
      <c r="B84" s="40" t="s">
        <v>26</v>
      </c>
      <c r="C84" s="5" t="s">
        <v>17</v>
      </c>
      <c r="D84" s="5" t="s">
        <v>17</v>
      </c>
      <c r="E84" s="5" t="s">
        <v>17</v>
      </c>
      <c r="F84" s="5" t="s">
        <v>17</v>
      </c>
      <c r="G84" s="5" t="s">
        <v>17</v>
      </c>
      <c r="H84" s="5" t="s">
        <v>17</v>
      </c>
      <c r="I84" s="5" t="s">
        <v>17</v>
      </c>
      <c r="J84" s="5" t="s">
        <v>17</v>
      </c>
      <c r="K84" s="5" t="s">
        <v>17</v>
      </c>
      <c r="L84" s="5" t="s">
        <v>17</v>
      </c>
      <c r="M84" s="5" t="s">
        <v>17</v>
      </c>
      <c r="N84" s="5" t="s">
        <v>17</v>
      </c>
      <c r="O84" s="2" t="s">
        <v>20</v>
      </c>
    </row>
    <row r="85" spans="2:15" ht="24" x14ac:dyDescent="0.15">
      <c r="B85" s="41"/>
      <c r="C85" s="4" t="s">
        <v>17</v>
      </c>
      <c r="D85" s="4" t="s">
        <v>17</v>
      </c>
      <c r="E85" s="4" t="s">
        <v>17</v>
      </c>
      <c r="F85" s="4" t="s">
        <v>17</v>
      </c>
      <c r="G85" s="4" t="s">
        <v>17</v>
      </c>
      <c r="H85" s="4" t="s">
        <v>17</v>
      </c>
      <c r="I85" s="4" t="s">
        <v>17</v>
      </c>
      <c r="J85" s="4" t="s">
        <v>17</v>
      </c>
      <c r="K85" s="4" t="s">
        <v>17</v>
      </c>
      <c r="L85" s="4" t="s">
        <v>17</v>
      </c>
      <c r="M85" s="4" t="s">
        <v>17</v>
      </c>
      <c r="N85" s="4" t="s">
        <v>17</v>
      </c>
      <c r="O85" s="2" t="s">
        <v>19</v>
      </c>
    </row>
    <row r="86" spans="2:15" ht="24" x14ac:dyDescent="0.15">
      <c r="B86" s="41"/>
      <c r="C86" s="4" t="s">
        <v>17</v>
      </c>
      <c r="D86" s="4" t="s">
        <v>17</v>
      </c>
      <c r="E86" s="4" t="s">
        <v>17</v>
      </c>
      <c r="F86" s="4" t="s">
        <v>17</v>
      </c>
      <c r="G86" s="4" t="s">
        <v>17</v>
      </c>
      <c r="H86" s="4" t="s">
        <v>17</v>
      </c>
      <c r="I86" s="4" t="s">
        <v>17</v>
      </c>
      <c r="J86" s="4" t="s">
        <v>17</v>
      </c>
      <c r="K86" s="4" t="s">
        <v>17</v>
      </c>
      <c r="L86" s="4" t="s">
        <v>17</v>
      </c>
      <c r="M86" s="4" t="s">
        <v>17</v>
      </c>
      <c r="N86" s="4" t="s">
        <v>17</v>
      </c>
      <c r="O86" s="2" t="s">
        <v>18</v>
      </c>
    </row>
    <row r="87" spans="2:15" ht="14" x14ac:dyDescent="0.15">
      <c r="B87" s="42"/>
      <c r="C87" s="3" t="s">
        <v>17</v>
      </c>
      <c r="D87" s="3" t="s">
        <v>17</v>
      </c>
      <c r="E87" s="3" t="s">
        <v>17</v>
      </c>
      <c r="F87" s="3" t="s">
        <v>17</v>
      </c>
      <c r="G87" s="3" t="s">
        <v>17</v>
      </c>
      <c r="H87" s="3" t="s">
        <v>17</v>
      </c>
      <c r="I87" s="3" t="s">
        <v>17</v>
      </c>
      <c r="J87" s="3" t="s">
        <v>17</v>
      </c>
      <c r="K87" s="3" t="s">
        <v>17</v>
      </c>
      <c r="L87" s="3" t="s">
        <v>17</v>
      </c>
      <c r="M87" s="3" t="s">
        <v>17</v>
      </c>
      <c r="N87" s="3" t="s">
        <v>17</v>
      </c>
      <c r="O87" s="2" t="s">
        <v>16</v>
      </c>
    </row>
    <row r="88" spans="2:15" ht="14" x14ac:dyDescent="0.15">
      <c r="B88" s="40" t="s">
        <v>25</v>
      </c>
      <c r="C88" s="5" t="s">
        <v>17</v>
      </c>
      <c r="D88" s="5" t="s">
        <v>17</v>
      </c>
      <c r="E88" s="5" t="s">
        <v>17</v>
      </c>
      <c r="F88" s="5" t="s">
        <v>17</v>
      </c>
      <c r="G88" s="5" t="s">
        <v>17</v>
      </c>
      <c r="H88" s="5" t="s">
        <v>17</v>
      </c>
      <c r="I88" s="5" t="s">
        <v>17</v>
      </c>
      <c r="J88" s="5" t="s">
        <v>17</v>
      </c>
      <c r="K88" s="5" t="s">
        <v>17</v>
      </c>
      <c r="L88" s="5" t="s">
        <v>17</v>
      </c>
      <c r="M88" s="5" t="s">
        <v>17</v>
      </c>
      <c r="N88" s="5" t="s">
        <v>17</v>
      </c>
      <c r="O88" s="2" t="s">
        <v>20</v>
      </c>
    </row>
    <row r="89" spans="2:15" ht="24" x14ac:dyDescent="0.15">
      <c r="B89" s="41"/>
      <c r="C89" s="4" t="s">
        <v>17</v>
      </c>
      <c r="D89" s="4" t="s">
        <v>17</v>
      </c>
      <c r="E89" s="4" t="s">
        <v>17</v>
      </c>
      <c r="F89" s="4" t="s">
        <v>17</v>
      </c>
      <c r="G89" s="4" t="s">
        <v>17</v>
      </c>
      <c r="H89" s="4" t="s">
        <v>17</v>
      </c>
      <c r="I89" s="4" t="s">
        <v>17</v>
      </c>
      <c r="J89" s="4" t="s">
        <v>17</v>
      </c>
      <c r="K89" s="4" t="s">
        <v>17</v>
      </c>
      <c r="L89" s="4" t="s">
        <v>17</v>
      </c>
      <c r="M89" s="4" t="s">
        <v>17</v>
      </c>
      <c r="N89" s="4" t="s">
        <v>17</v>
      </c>
      <c r="O89" s="2" t="s">
        <v>19</v>
      </c>
    </row>
    <row r="90" spans="2:15" ht="24" x14ac:dyDescent="0.15">
      <c r="B90" s="41"/>
      <c r="C90" s="4" t="s">
        <v>17</v>
      </c>
      <c r="D90" s="4" t="s">
        <v>17</v>
      </c>
      <c r="E90" s="4" t="s">
        <v>17</v>
      </c>
      <c r="F90" s="4" t="s">
        <v>17</v>
      </c>
      <c r="G90" s="4" t="s">
        <v>17</v>
      </c>
      <c r="H90" s="4" t="s">
        <v>17</v>
      </c>
      <c r="I90" s="4" t="s">
        <v>17</v>
      </c>
      <c r="J90" s="4" t="s">
        <v>17</v>
      </c>
      <c r="K90" s="4" t="s">
        <v>17</v>
      </c>
      <c r="L90" s="4" t="s">
        <v>17</v>
      </c>
      <c r="M90" s="4" t="s">
        <v>17</v>
      </c>
      <c r="N90" s="4" t="s">
        <v>17</v>
      </c>
      <c r="O90" s="2" t="s">
        <v>18</v>
      </c>
    </row>
    <row r="91" spans="2:15" ht="14" x14ac:dyDescent="0.15">
      <c r="B91" s="42"/>
      <c r="C91" s="3" t="s">
        <v>17</v>
      </c>
      <c r="D91" s="3" t="s">
        <v>17</v>
      </c>
      <c r="E91" s="3" t="s">
        <v>17</v>
      </c>
      <c r="F91" s="3" t="s">
        <v>17</v>
      </c>
      <c r="G91" s="3" t="s">
        <v>17</v>
      </c>
      <c r="H91" s="3" t="s">
        <v>17</v>
      </c>
      <c r="I91" s="3" t="s">
        <v>17</v>
      </c>
      <c r="J91" s="3" t="s">
        <v>17</v>
      </c>
      <c r="K91" s="3" t="s">
        <v>17</v>
      </c>
      <c r="L91" s="3" t="s">
        <v>17</v>
      </c>
      <c r="M91" s="3" t="s">
        <v>17</v>
      </c>
      <c r="N91" s="3" t="s">
        <v>17</v>
      </c>
      <c r="O91" s="2" t="s">
        <v>16</v>
      </c>
    </row>
    <row r="92" spans="2:15" ht="14" x14ac:dyDescent="0.15">
      <c r="B92" s="40" t="s">
        <v>24</v>
      </c>
      <c r="C92" s="5" t="s">
        <v>17</v>
      </c>
      <c r="D92" s="5" t="s">
        <v>17</v>
      </c>
      <c r="E92" s="5" t="s">
        <v>17</v>
      </c>
      <c r="F92" s="5" t="s">
        <v>17</v>
      </c>
      <c r="G92" s="5" t="s">
        <v>17</v>
      </c>
      <c r="H92" s="5" t="s">
        <v>17</v>
      </c>
      <c r="I92" s="5" t="s">
        <v>17</v>
      </c>
      <c r="J92" s="5" t="s">
        <v>17</v>
      </c>
      <c r="K92" s="5" t="s">
        <v>17</v>
      </c>
      <c r="L92" s="5" t="s">
        <v>17</v>
      </c>
      <c r="M92" s="5" t="s">
        <v>17</v>
      </c>
      <c r="N92" s="5" t="s">
        <v>17</v>
      </c>
      <c r="O92" s="2" t="s">
        <v>20</v>
      </c>
    </row>
    <row r="93" spans="2:15" ht="24" x14ac:dyDescent="0.15">
      <c r="B93" s="41"/>
      <c r="C93" s="4" t="s">
        <v>17</v>
      </c>
      <c r="D93" s="4" t="s">
        <v>17</v>
      </c>
      <c r="E93" s="4" t="s">
        <v>17</v>
      </c>
      <c r="F93" s="4" t="s">
        <v>17</v>
      </c>
      <c r="G93" s="4" t="s">
        <v>17</v>
      </c>
      <c r="H93" s="4" t="s">
        <v>17</v>
      </c>
      <c r="I93" s="4" t="s">
        <v>17</v>
      </c>
      <c r="J93" s="4" t="s">
        <v>17</v>
      </c>
      <c r="K93" s="4" t="s">
        <v>17</v>
      </c>
      <c r="L93" s="4" t="s">
        <v>17</v>
      </c>
      <c r="M93" s="4" t="s">
        <v>17</v>
      </c>
      <c r="N93" s="4" t="s">
        <v>17</v>
      </c>
      <c r="O93" s="2" t="s">
        <v>19</v>
      </c>
    </row>
    <row r="94" spans="2:15" ht="24" x14ac:dyDescent="0.15">
      <c r="B94" s="41"/>
      <c r="C94" s="4" t="s">
        <v>17</v>
      </c>
      <c r="D94" s="4" t="s">
        <v>17</v>
      </c>
      <c r="E94" s="4" t="s">
        <v>17</v>
      </c>
      <c r="F94" s="4" t="s">
        <v>17</v>
      </c>
      <c r="G94" s="4" t="s">
        <v>17</v>
      </c>
      <c r="H94" s="4" t="s">
        <v>17</v>
      </c>
      <c r="I94" s="4" t="s">
        <v>17</v>
      </c>
      <c r="J94" s="4" t="s">
        <v>17</v>
      </c>
      <c r="K94" s="4" t="s">
        <v>17</v>
      </c>
      <c r="L94" s="4" t="s">
        <v>17</v>
      </c>
      <c r="M94" s="4" t="s">
        <v>17</v>
      </c>
      <c r="N94" s="4" t="s">
        <v>17</v>
      </c>
      <c r="O94" s="2" t="s">
        <v>18</v>
      </c>
    </row>
    <row r="95" spans="2:15" ht="14" x14ac:dyDescent="0.15">
      <c r="B95" s="42"/>
      <c r="C95" s="3" t="s">
        <v>17</v>
      </c>
      <c r="D95" s="3" t="s">
        <v>17</v>
      </c>
      <c r="E95" s="3" t="s">
        <v>17</v>
      </c>
      <c r="F95" s="3" t="s">
        <v>17</v>
      </c>
      <c r="G95" s="3" t="s">
        <v>17</v>
      </c>
      <c r="H95" s="3" t="s">
        <v>17</v>
      </c>
      <c r="I95" s="3" t="s">
        <v>17</v>
      </c>
      <c r="J95" s="3" t="s">
        <v>17</v>
      </c>
      <c r="K95" s="3" t="s">
        <v>17</v>
      </c>
      <c r="L95" s="3" t="s">
        <v>17</v>
      </c>
      <c r="M95" s="3" t="s">
        <v>17</v>
      </c>
      <c r="N95" s="3" t="s">
        <v>17</v>
      </c>
      <c r="O95" s="2" t="s">
        <v>16</v>
      </c>
    </row>
    <row r="96" spans="2:15" ht="14" x14ac:dyDescent="0.15">
      <c r="B96" s="40" t="s">
        <v>23</v>
      </c>
      <c r="C96" s="5" t="s">
        <v>17</v>
      </c>
      <c r="D96" s="5" t="s">
        <v>17</v>
      </c>
      <c r="E96" s="5" t="s">
        <v>17</v>
      </c>
      <c r="F96" s="5" t="s">
        <v>17</v>
      </c>
      <c r="G96" s="5" t="s">
        <v>17</v>
      </c>
      <c r="H96" s="5" t="s">
        <v>17</v>
      </c>
      <c r="I96" s="5" t="s">
        <v>17</v>
      </c>
      <c r="J96" s="5" t="s">
        <v>17</v>
      </c>
      <c r="K96" s="5" t="s">
        <v>17</v>
      </c>
      <c r="L96" s="5" t="s">
        <v>17</v>
      </c>
      <c r="M96" s="5" t="s">
        <v>17</v>
      </c>
      <c r="N96" s="5" t="s">
        <v>17</v>
      </c>
      <c r="O96" s="2" t="s">
        <v>20</v>
      </c>
    </row>
    <row r="97" spans="2:15" ht="24" x14ac:dyDescent="0.15">
      <c r="B97" s="41"/>
      <c r="C97" s="4" t="s">
        <v>17</v>
      </c>
      <c r="D97" s="4" t="s">
        <v>17</v>
      </c>
      <c r="E97" s="4" t="s">
        <v>17</v>
      </c>
      <c r="F97" s="4" t="s">
        <v>17</v>
      </c>
      <c r="G97" s="4" t="s">
        <v>17</v>
      </c>
      <c r="H97" s="4" t="s">
        <v>17</v>
      </c>
      <c r="I97" s="4" t="s">
        <v>17</v>
      </c>
      <c r="J97" s="4" t="s">
        <v>17</v>
      </c>
      <c r="K97" s="4" t="s">
        <v>17</v>
      </c>
      <c r="L97" s="4" t="s">
        <v>17</v>
      </c>
      <c r="M97" s="4" t="s">
        <v>17</v>
      </c>
      <c r="N97" s="4" t="s">
        <v>17</v>
      </c>
      <c r="O97" s="2" t="s">
        <v>19</v>
      </c>
    </row>
    <row r="98" spans="2:15" ht="24" x14ac:dyDescent="0.15">
      <c r="B98" s="41"/>
      <c r="C98" s="4" t="s">
        <v>17</v>
      </c>
      <c r="D98" s="4" t="s">
        <v>17</v>
      </c>
      <c r="E98" s="4" t="s">
        <v>17</v>
      </c>
      <c r="F98" s="4" t="s">
        <v>17</v>
      </c>
      <c r="G98" s="4" t="s">
        <v>17</v>
      </c>
      <c r="H98" s="4" t="s">
        <v>17</v>
      </c>
      <c r="I98" s="4" t="s">
        <v>17</v>
      </c>
      <c r="J98" s="4" t="s">
        <v>17</v>
      </c>
      <c r="K98" s="4" t="s">
        <v>17</v>
      </c>
      <c r="L98" s="4" t="s">
        <v>17</v>
      </c>
      <c r="M98" s="4" t="s">
        <v>17</v>
      </c>
      <c r="N98" s="4" t="s">
        <v>17</v>
      </c>
      <c r="O98" s="2" t="s">
        <v>18</v>
      </c>
    </row>
    <row r="99" spans="2:15" ht="14" x14ac:dyDescent="0.15">
      <c r="B99" s="42"/>
      <c r="C99" s="3" t="s">
        <v>17</v>
      </c>
      <c r="D99" s="3" t="s">
        <v>17</v>
      </c>
      <c r="E99" s="3" t="s">
        <v>17</v>
      </c>
      <c r="F99" s="3" t="s">
        <v>17</v>
      </c>
      <c r="G99" s="3" t="s">
        <v>17</v>
      </c>
      <c r="H99" s="3" t="s">
        <v>17</v>
      </c>
      <c r="I99" s="3" t="s">
        <v>17</v>
      </c>
      <c r="J99" s="3" t="s">
        <v>17</v>
      </c>
      <c r="K99" s="3" t="s">
        <v>17</v>
      </c>
      <c r="L99" s="3" t="s">
        <v>17</v>
      </c>
      <c r="M99" s="3" t="s">
        <v>17</v>
      </c>
      <c r="N99" s="3" t="s">
        <v>17</v>
      </c>
      <c r="O99" s="2" t="s">
        <v>16</v>
      </c>
    </row>
    <row r="100" spans="2:15" ht="14" x14ac:dyDescent="0.15">
      <c r="B100" s="40" t="s">
        <v>22</v>
      </c>
      <c r="C100" s="5" t="s">
        <v>17</v>
      </c>
      <c r="D100" s="5" t="s">
        <v>17</v>
      </c>
      <c r="E100" s="5" t="s">
        <v>17</v>
      </c>
      <c r="F100" s="5" t="s">
        <v>17</v>
      </c>
      <c r="G100" s="5" t="s">
        <v>17</v>
      </c>
      <c r="H100" s="5" t="s">
        <v>17</v>
      </c>
      <c r="I100" s="5" t="s">
        <v>17</v>
      </c>
      <c r="J100" s="5" t="s">
        <v>17</v>
      </c>
      <c r="K100" s="5" t="s">
        <v>17</v>
      </c>
      <c r="L100" s="5" t="s">
        <v>17</v>
      </c>
      <c r="M100" s="5" t="s">
        <v>17</v>
      </c>
      <c r="N100" s="5" t="s">
        <v>17</v>
      </c>
      <c r="O100" s="2" t="s">
        <v>20</v>
      </c>
    </row>
    <row r="101" spans="2:15" ht="24" x14ac:dyDescent="0.15">
      <c r="B101" s="41"/>
      <c r="C101" s="4" t="s">
        <v>17</v>
      </c>
      <c r="D101" s="4" t="s">
        <v>17</v>
      </c>
      <c r="E101" s="4" t="s">
        <v>17</v>
      </c>
      <c r="F101" s="4" t="s">
        <v>17</v>
      </c>
      <c r="G101" s="4" t="s">
        <v>17</v>
      </c>
      <c r="H101" s="4" t="s">
        <v>17</v>
      </c>
      <c r="I101" s="4" t="s">
        <v>17</v>
      </c>
      <c r="J101" s="4" t="s">
        <v>17</v>
      </c>
      <c r="K101" s="4" t="s">
        <v>17</v>
      </c>
      <c r="L101" s="4" t="s">
        <v>17</v>
      </c>
      <c r="M101" s="4" t="s">
        <v>17</v>
      </c>
      <c r="N101" s="4" t="s">
        <v>17</v>
      </c>
      <c r="O101" s="2" t="s">
        <v>19</v>
      </c>
    </row>
    <row r="102" spans="2:15" ht="24" x14ac:dyDescent="0.15">
      <c r="B102" s="41"/>
      <c r="C102" s="4" t="s">
        <v>17</v>
      </c>
      <c r="D102" s="4" t="s">
        <v>17</v>
      </c>
      <c r="E102" s="4" t="s">
        <v>17</v>
      </c>
      <c r="F102" s="4" t="s">
        <v>17</v>
      </c>
      <c r="G102" s="4" t="s">
        <v>17</v>
      </c>
      <c r="H102" s="4" t="s">
        <v>17</v>
      </c>
      <c r="I102" s="4" t="s">
        <v>17</v>
      </c>
      <c r="J102" s="4" t="s">
        <v>17</v>
      </c>
      <c r="K102" s="4" t="s">
        <v>17</v>
      </c>
      <c r="L102" s="4" t="s">
        <v>17</v>
      </c>
      <c r="M102" s="4" t="s">
        <v>17</v>
      </c>
      <c r="N102" s="4" t="s">
        <v>17</v>
      </c>
      <c r="O102" s="2" t="s">
        <v>18</v>
      </c>
    </row>
    <row r="103" spans="2:15" ht="14" x14ac:dyDescent="0.15">
      <c r="B103" s="42"/>
      <c r="C103" s="3" t="s">
        <v>17</v>
      </c>
      <c r="D103" s="3" t="s">
        <v>17</v>
      </c>
      <c r="E103" s="3" t="s">
        <v>17</v>
      </c>
      <c r="F103" s="3" t="s">
        <v>17</v>
      </c>
      <c r="G103" s="3" t="s">
        <v>17</v>
      </c>
      <c r="H103" s="3" t="s">
        <v>17</v>
      </c>
      <c r="I103" s="3" t="s">
        <v>17</v>
      </c>
      <c r="J103" s="3" t="s">
        <v>17</v>
      </c>
      <c r="K103" s="3" t="s">
        <v>17</v>
      </c>
      <c r="L103" s="3" t="s">
        <v>17</v>
      </c>
      <c r="M103" s="3" t="s">
        <v>17</v>
      </c>
      <c r="N103" s="3" t="s">
        <v>17</v>
      </c>
      <c r="O103" s="2" t="s">
        <v>16</v>
      </c>
    </row>
    <row r="104" spans="2:15" ht="14" x14ac:dyDescent="0.15">
      <c r="B104" s="40" t="s">
        <v>21</v>
      </c>
      <c r="C104" s="5" t="s">
        <v>17</v>
      </c>
      <c r="D104" s="5" t="s">
        <v>17</v>
      </c>
      <c r="E104" s="5" t="s">
        <v>17</v>
      </c>
      <c r="F104" s="5" t="s">
        <v>17</v>
      </c>
      <c r="G104" s="5" t="s">
        <v>17</v>
      </c>
      <c r="H104" s="5" t="s">
        <v>17</v>
      </c>
      <c r="I104" s="5" t="s">
        <v>17</v>
      </c>
      <c r="J104" s="5" t="s">
        <v>17</v>
      </c>
      <c r="K104" s="5" t="s">
        <v>17</v>
      </c>
      <c r="L104" s="5" t="s">
        <v>17</v>
      </c>
      <c r="M104" s="5" t="s">
        <v>17</v>
      </c>
      <c r="N104" s="5" t="s">
        <v>17</v>
      </c>
      <c r="O104" s="2" t="s">
        <v>20</v>
      </c>
    </row>
    <row r="105" spans="2:15" ht="24" x14ac:dyDescent="0.15">
      <c r="B105" s="41"/>
      <c r="C105" s="4" t="s">
        <v>17</v>
      </c>
      <c r="D105" s="4" t="s">
        <v>17</v>
      </c>
      <c r="E105" s="4" t="s">
        <v>17</v>
      </c>
      <c r="F105" s="4" t="s">
        <v>17</v>
      </c>
      <c r="G105" s="4" t="s">
        <v>17</v>
      </c>
      <c r="H105" s="4" t="s">
        <v>17</v>
      </c>
      <c r="I105" s="4" t="s">
        <v>17</v>
      </c>
      <c r="J105" s="4" t="s">
        <v>17</v>
      </c>
      <c r="K105" s="4" t="s">
        <v>17</v>
      </c>
      <c r="L105" s="4" t="s">
        <v>17</v>
      </c>
      <c r="M105" s="4" t="s">
        <v>17</v>
      </c>
      <c r="N105" s="4" t="s">
        <v>17</v>
      </c>
      <c r="O105" s="2" t="s">
        <v>19</v>
      </c>
    </row>
    <row r="106" spans="2:15" ht="24" x14ac:dyDescent="0.15">
      <c r="B106" s="41"/>
      <c r="C106" s="4" t="s">
        <v>17</v>
      </c>
      <c r="D106" s="4" t="s">
        <v>17</v>
      </c>
      <c r="E106" s="4" t="s">
        <v>17</v>
      </c>
      <c r="F106" s="4" t="s">
        <v>17</v>
      </c>
      <c r="G106" s="4" t="s">
        <v>17</v>
      </c>
      <c r="H106" s="4" t="s">
        <v>17</v>
      </c>
      <c r="I106" s="4" t="s">
        <v>17</v>
      </c>
      <c r="J106" s="4" t="s">
        <v>17</v>
      </c>
      <c r="K106" s="4" t="s">
        <v>17</v>
      </c>
      <c r="L106" s="4" t="s">
        <v>17</v>
      </c>
      <c r="M106" s="4" t="s">
        <v>17</v>
      </c>
      <c r="N106" s="4" t="s">
        <v>17</v>
      </c>
      <c r="O106" s="2" t="s">
        <v>18</v>
      </c>
    </row>
    <row r="107" spans="2:15" ht="14" x14ac:dyDescent="0.15">
      <c r="B107" s="42"/>
      <c r="C107" s="3" t="s">
        <v>17</v>
      </c>
      <c r="D107" s="3" t="s">
        <v>17</v>
      </c>
      <c r="E107" s="3" t="s">
        <v>17</v>
      </c>
      <c r="F107" s="3" t="s">
        <v>17</v>
      </c>
      <c r="G107" s="3" t="s">
        <v>17</v>
      </c>
      <c r="H107" s="3" t="s">
        <v>17</v>
      </c>
      <c r="I107" s="3" t="s">
        <v>17</v>
      </c>
      <c r="J107" s="3" t="s">
        <v>17</v>
      </c>
      <c r="K107" s="3" t="s">
        <v>17</v>
      </c>
      <c r="L107" s="3" t="s">
        <v>17</v>
      </c>
      <c r="M107" s="3" t="s">
        <v>17</v>
      </c>
      <c r="N107" s="3" t="s">
        <v>17</v>
      </c>
      <c r="O107" s="2" t="s">
        <v>16</v>
      </c>
    </row>
  </sheetData>
  <mergeCells count="10">
    <mergeCell ref="D24:F24"/>
    <mergeCell ref="G24:I24"/>
    <mergeCell ref="B100:B103"/>
    <mergeCell ref="B104:B107"/>
    <mergeCell ref="B76:B79"/>
    <mergeCell ref="B80:B83"/>
    <mergeCell ref="B84:B87"/>
    <mergeCell ref="B88:B91"/>
    <mergeCell ref="B92:B95"/>
    <mergeCell ref="B96:B99"/>
  </mergeCells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AD396-6227-564D-BC30-E45255CC103D}">
  <dimension ref="A2:CU108"/>
  <sheetViews>
    <sheetView workbookViewId="0">
      <selection activeCell="O15" sqref="O15"/>
    </sheetView>
  </sheetViews>
  <sheetFormatPr baseColWidth="10" defaultColWidth="9.1640625" defaultRowHeight="13" x14ac:dyDescent="0.15"/>
  <cols>
    <col min="1" max="1" width="20.6640625" style="1" customWidth="1"/>
    <col min="2" max="2" width="12.6640625" style="1" customWidth="1"/>
    <col min="3" max="16384" width="9.1640625" style="1"/>
  </cols>
  <sheetData>
    <row r="2" spans="1:2" x14ac:dyDescent="0.15">
      <c r="A2" s="1" t="s">
        <v>153</v>
      </c>
      <c r="B2" s="32">
        <v>37106</v>
      </c>
    </row>
    <row r="4" spans="1:2" x14ac:dyDescent="0.15">
      <c r="A4" s="1" t="s">
        <v>152</v>
      </c>
    </row>
    <row r="5" spans="1:2" x14ac:dyDescent="0.15">
      <c r="A5" s="1" t="s">
        <v>151</v>
      </c>
    </row>
    <row r="6" spans="1:2" x14ac:dyDescent="0.15">
      <c r="A6" s="1" t="s">
        <v>150</v>
      </c>
      <c r="B6" s="1" t="s">
        <v>149</v>
      </c>
    </row>
    <row r="7" spans="1:2" x14ac:dyDescent="0.15">
      <c r="A7" s="1" t="s">
        <v>148</v>
      </c>
      <c r="B7" s="32">
        <v>43893</v>
      </c>
    </row>
    <row r="8" spans="1:2" x14ac:dyDescent="0.15">
      <c r="A8" s="1" t="s">
        <v>127</v>
      </c>
      <c r="B8" s="31">
        <v>0.61601851851851852</v>
      </c>
    </row>
    <row r="9" spans="1:2" x14ac:dyDescent="0.15">
      <c r="A9" s="1" t="s">
        <v>147</v>
      </c>
      <c r="B9" s="1" t="s">
        <v>146</v>
      </c>
    </row>
    <row r="10" spans="1:2" x14ac:dyDescent="0.15">
      <c r="A10" s="1" t="s">
        <v>145</v>
      </c>
      <c r="B10" s="1" t="s">
        <v>144</v>
      </c>
    </row>
    <row r="11" spans="1:2" x14ac:dyDescent="0.15">
      <c r="A11" s="1" t="s">
        <v>143</v>
      </c>
      <c r="B11" s="1" t="s">
        <v>142</v>
      </c>
    </row>
    <row r="13" spans="1:2" ht="14" x14ac:dyDescent="0.15">
      <c r="A13" s="15" t="s">
        <v>141</v>
      </c>
      <c r="B13" s="14"/>
    </row>
    <row r="14" spans="1:2" x14ac:dyDescent="0.15">
      <c r="A14" s="1" t="s">
        <v>140</v>
      </c>
      <c r="B14" s="1" t="s">
        <v>139</v>
      </c>
    </row>
    <row r="15" spans="1:2" x14ac:dyDescent="0.15">
      <c r="A15" s="1" t="s">
        <v>138</v>
      </c>
    </row>
    <row r="16" spans="1:2" x14ac:dyDescent="0.15">
      <c r="A16" s="1" t="s">
        <v>137</v>
      </c>
      <c r="B16" s="1" t="s">
        <v>163</v>
      </c>
    </row>
    <row r="17" spans="1:99" x14ac:dyDescent="0.15">
      <c r="A17" s="1" t="s">
        <v>135</v>
      </c>
      <c r="B17" s="1" t="s">
        <v>134</v>
      </c>
    </row>
    <row r="18" spans="1:99" x14ac:dyDescent="0.15">
      <c r="B18" s="1" t="s">
        <v>162</v>
      </c>
    </row>
    <row r="19" spans="1:99" x14ac:dyDescent="0.15">
      <c r="B19" s="1" t="s">
        <v>132</v>
      </c>
    </row>
    <row r="20" spans="1:99" x14ac:dyDescent="0.15">
      <c r="B20" s="1" t="s">
        <v>131</v>
      </c>
    </row>
    <row r="21" spans="1:99" x14ac:dyDescent="0.15">
      <c r="A21" s="1" t="s">
        <v>130</v>
      </c>
    </row>
    <row r="23" spans="1:99" x14ac:dyDescent="0.15">
      <c r="A23" s="15">
        <v>582</v>
      </c>
      <c r="B23" s="14"/>
    </row>
    <row r="24" spans="1:99" ht="14" thickBot="1" x14ac:dyDescent="0.2"/>
    <row r="25" spans="1:99" ht="14" x14ac:dyDescent="0.15">
      <c r="B25" s="8" t="s">
        <v>127</v>
      </c>
      <c r="C25" s="8" t="s">
        <v>126</v>
      </c>
      <c r="D25" s="8" t="s">
        <v>161</v>
      </c>
      <c r="E25" s="8" t="s">
        <v>160</v>
      </c>
      <c r="F25" s="8" t="s">
        <v>159</v>
      </c>
      <c r="G25" s="8" t="s">
        <v>158</v>
      </c>
      <c r="H25" s="8" t="s">
        <v>157</v>
      </c>
      <c r="I25" s="30" t="s">
        <v>156</v>
      </c>
      <c r="J25" s="43" t="s">
        <v>2</v>
      </c>
      <c r="K25" s="44"/>
      <c r="L25" s="45"/>
      <c r="M25" s="46" t="s">
        <v>155</v>
      </c>
      <c r="N25" s="44"/>
      <c r="O25" s="47"/>
      <c r="P25" s="26" t="s">
        <v>113</v>
      </c>
      <c r="Q25" s="8" t="s">
        <v>112</v>
      </c>
      <c r="R25" s="8" t="s">
        <v>111</v>
      </c>
      <c r="S25" s="8" t="s">
        <v>110</v>
      </c>
      <c r="T25" s="8" t="s">
        <v>109</v>
      </c>
      <c r="U25" s="8" t="s">
        <v>108</v>
      </c>
      <c r="V25" s="8" t="s">
        <v>107</v>
      </c>
      <c r="W25" s="8" t="s">
        <v>106</v>
      </c>
      <c r="X25" s="8" t="s">
        <v>105</v>
      </c>
      <c r="Y25" s="8" t="s">
        <v>104</v>
      </c>
      <c r="Z25" s="8" t="s">
        <v>103</v>
      </c>
      <c r="AA25" s="8" t="s">
        <v>102</v>
      </c>
      <c r="AB25" s="8" t="s">
        <v>101</v>
      </c>
      <c r="AC25" s="8" t="s">
        <v>100</v>
      </c>
      <c r="AD25" s="8" t="s">
        <v>99</v>
      </c>
      <c r="AE25" s="8" t="s">
        <v>98</v>
      </c>
      <c r="AF25" s="8" t="s">
        <v>97</v>
      </c>
      <c r="AG25" s="8" t="s">
        <v>96</v>
      </c>
      <c r="AH25" s="8" t="s">
        <v>95</v>
      </c>
      <c r="AI25" s="8" t="s">
        <v>94</v>
      </c>
      <c r="AJ25" s="8" t="s">
        <v>93</v>
      </c>
      <c r="AK25" s="8" t="s">
        <v>92</v>
      </c>
      <c r="AL25" s="8" t="s">
        <v>91</v>
      </c>
      <c r="AM25" s="8" t="s">
        <v>90</v>
      </c>
      <c r="AN25" s="8" t="s">
        <v>89</v>
      </c>
      <c r="AO25" s="8" t="s">
        <v>88</v>
      </c>
      <c r="AP25" s="8" t="s">
        <v>87</v>
      </c>
      <c r="AQ25" s="8" t="s">
        <v>86</v>
      </c>
      <c r="AR25" s="8" t="s">
        <v>85</v>
      </c>
      <c r="AS25" s="8" t="s">
        <v>84</v>
      </c>
      <c r="AT25" s="8" t="s">
        <v>83</v>
      </c>
      <c r="AU25" s="8" t="s">
        <v>82</v>
      </c>
      <c r="AV25" s="8" t="s">
        <v>81</v>
      </c>
      <c r="AW25" s="8" t="s">
        <v>80</v>
      </c>
      <c r="AX25" s="8" t="s">
        <v>79</v>
      </c>
      <c r="AY25" s="8" t="s">
        <v>78</v>
      </c>
      <c r="AZ25" s="8" t="s">
        <v>77</v>
      </c>
      <c r="BA25" s="8" t="s">
        <v>76</v>
      </c>
      <c r="BB25" s="8" t="s">
        <v>75</v>
      </c>
      <c r="BC25" s="8" t="s">
        <v>74</v>
      </c>
      <c r="BD25" s="8" t="s">
        <v>73</v>
      </c>
      <c r="BE25" s="8" t="s">
        <v>72</v>
      </c>
      <c r="BF25" s="8" t="s">
        <v>71</v>
      </c>
      <c r="BG25" s="8" t="s">
        <v>70</v>
      </c>
      <c r="BH25" s="8" t="s">
        <v>69</v>
      </c>
      <c r="BI25" s="8" t="s">
        <v>68</v>
      </c>
      <c r="BJ25" s="8" t="s">
        <v>67</v>
      </c>
      <c r="BK25" s="8" t="s">
        <v>66</v>
      </c>
      <c r="BL25" s="8" t="s">
        <v>65</v>
      </c>
      <c r="BM25" s="8" t="s">
        <v>64</v>
      </c>
      <c r="BN25" s="8" t="s">
        <v>63</v>
      </c>
      <c r="BO25" s="8" t="s">
        <v>62</v>
      </c>
      <c r="BP25" s="8" t="s">
        <v>61</v>
      </c>
      <c r="BQ25" s="8" t="s">
        <v>60</v>
      </c>
      <c r="BR25" s="8" t="s">
        <v>59</v>
      </c>
      <c r="BS25" s="8" t="s">
        <v>58</v>
      </c>
      <c r="BT25" s="8" t="s">
        <v>57</v>
      </c>
      <c r="BU25" s="8" t="s">
        <v>56</v>
      </c>
      <c r="BV25" s="8" t="s">
        <v>55</v>
      </c>
      <c r="BW25" s="8" t="s">
        <v>54</v>
      </c>
      <c r="BX25" s="8" t="s">
        <v>53</v>
      </c>
      <c r="BY25" s="8" t="s">
        <v>52</v>
      </c>
      <c r="BZ25" s="8" t="s">
        <v>51</v>
      </c>
      <c r="CA25" s="8" t="s">
        <v>50</v>
      </c>
      <c r="CB25" s="8" t="s">
        <v>49</v>
      </c>
      <c r="CC25" s="8" t="s">
        <v>48</v>
      </c>
      <c r="CD25" s="8" t="s">
        <v>47</v>
      </c>
      <c r="CE25" s="8" t="s">
        <v>46</v>
      </c>
      <c r="CF25" s="8" t="s">
        <v>45</v>
      </c>
      <c r="CG25" s="8" t="s">
        <v>44</v>
      </c>
      <c r="CH25" s="8" t="s">
        <v>43</v>
      </c>
      <c r="CI25" s="8" t="s">
        <v>42</v>
      </c>
      <c r="CJ25" s="8" t="s">
        <v>41</v>
      </c>
      <c r="CK25" s="8" t="s">
        <v>40</v>
      </c>
      <c r="CL25" s="8" t="s">
        <v>39</v>
      </c>
      <c r="CM25" s="8" t="s">
        <v>38</v>
      </c>
      <c r="CN25" s="8" t="s">
        <v>37</v>
      </c>
      <c r="CO25" s="8" t="s">
        <v>36</v>
      </c>
      <c r="CP25" s="8" t="s">
        <v>35</v>
      </c>
      <c r="CQ25" s="8" t="s">
        <v>34</v>
      </c>
      <c r="CR25" s="8" t="s">
        <v>33</v>
      </c>
      <c r="CS25" s="8" t="s">
        <v>32</v>
      </c>
      <c r="CT25" s="8" t="s">
        <v>31</v>
      </c>
      <c r="CU25" s="8" t="s">
        <v>30</v>
      </c>
    </row>
    <row r="26" spans="1:99" x14ac:dyDescent="0.15">
      <c r="B26" s="18">
        <v>0</v>
      </c>
      <c r="C26" s="18">
        <v>0</v>
      </c>
      <c r="D26" s="18"/>
      <c r="E26" s="18"/>
      <c r="F26" s="18"/>
      <c r="G26" s="18"/>
      <c r="H26" s="18"/>
      <c r="I26" s="22"/>
      <c r="J26" s="21">
        <v>1.1140000000000001</v>
      </c>
      <c r="K26" s="18">
        <v>1.121</v>
      </c>
      <c r="L26" s="18">
        <v>1.107</v>
      </c>
      <c r="M26" s="18">
        <v>1.1279999999999999</v>
      </c>
      <c r="N26" s="18">
        <v>1.0780000000000001</v>
      </c>
      <c r="O26" s="20">
        <v>1.159</v>
      </c>
      <c r="P26" s="19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</row>
    <row r="27" spans="1:99" x14ac:dyDescent="0.15">
      <c r="B27" s="18">
        <f t="shared" ref="B27:B62" si="0">B26+5</f>
        <v>5</v>
      </c>
      <c r="C27" s="18">
        <v>0</v>
      </c>
      <c r="D27" s="18"/>
      <c r="E27" s="18"/>
      <c r="F27" s="18"/>
      <c r="G27" s="18"/>
      <c r="H27" s="18"/>
      <c r="I27" s="22"/>
      <c r="J27" s="21">
        <v>1.1160000000000001</v>
      </c>
      <c r="K27" s="18">
        <v>1.1200000000000001</v>
      </c>
      <c r="L27" s="18">
        <v>1.105</v>
      </c>
      <c r="M27" s="18">
        <v>1.1279999999999999</v>
      </c>
      <c r="N27" s="18">
        <v>1.081</v>
      </c>
      <c r="O27" s="20">
        <v>1.1559999999999999</v>
      </c>
      <c r="P27" s="19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</row>
    <row r="28" spans="1:99" x14ac:dyDescent="0.15">
      <c r="B28" s="18">
        <f t="shared" si="0"/>
        <v>10</v>
      </c>
      <c r="C28" s="18">
        <v>0</v>
      </c>
      <c r="D28" s="18"/>
      <c r="E28" s="18"/>
      <c r="F28" s="18"/>
      <c r="G28" s="18"/>
      <c r="H28" s="18"/>
      <c r="I28" s="22"/>
      <c r="J28" s="21">
        <v>1.119</v>
      </c>
      <c r="K28" s="18">
        <v>1.1240000000000001</v>
      </c>
      <c r="L28" s="18">
        <v>1.109</v>
      </c>
      <c r="M28" s="18">
        <v>1.127</v>
      </c>
      <c r="N28" s="18">
        <v>1.0840000000000001</v>
      </c>
      <c r="O28" s="20">
        <v>1.161</v>
      </c>
      <c r="P28" s="19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</row>
    <row r="29" spans="1:99" x14ac:dyDescent="0.15">
      <c r="B29" s="18">
        <f t="shared" si="0"/>
        <v>15</v>
      </c>
      <c r="C29" s="18">
        <v>0</v>
      </c>
      <c r="D29" s="18"/>
      <c r="E29" s="18"/>
      <c r="F29" s="18"/>
      <c r="G29" s="18"/>
      <c r="H29" s="18"/>
      <c r="I29" s="22"/>
      <c r="J29" s="21">
        <v>1.1200000000000001</v>
      </c>
      <c r="K29" s="18">
        <v>1.1240000000000001</v>
      </c>
      <c r="L29" s="18">
        <v>1.111</v>
      </c>
      <c r="M29" s="18">
        <v>1.1299999999999999</v>
      </c>
      <c r="N29" s="18">
        <v>1.087</v>
      </c>
      <c r="O29" s="20">
        <v>1.161</v>
      </c>
      <c r="P29" s="19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</row>
    <row r="30" spans="1:99" x14ac:dyDescent="0.15">
      <c r="B30" s="18">
        <f t="shared" si="0"/>
        <v>20</v>
      </c>
      <c r="C30" s="18">
        <v>0</v>
      </c>
      <c r="D30" s="18"/>
      <c r="E30" s="18"/>
      <c r="F30" s="18"/>
      <c r="G30" s="18"/>
      <c r="H30" s="18"/>
      <c r="I30" s="22"/>
      <c r="J30" s="21">
        <v>1.1180000000000001</v>
      </c>
      <c r="K30" s="18">
        <v>1.125</v>
      </c>
      <c r="L30" s="18">
        <v>1.1120000000000001</v>
      </c>
      <c r="M30" s="18">
        <v>1.1299999999999999</v>
      </c>
      <c r="N30" s="18">
        <v>1.085</v>
      </c>
      <c r="O30" s="20">
        <v>1.161</v>
      </c>
      <c r="P30" s="19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</row>
    <row r="31" spans="1:99" x14ac:dyDescent="0.15">
      <c r="B31" s="18">
        <f t="shared" si="0"/>
        <v>25</v>
      </c>
      <c r="C31" s="18">
        <v>0</v>
      </c>
      <c r="D31" s="18"/>
      <c r="E31" s="18"/>
      <c r="F31" s="18"/>
      <c r="G31" s="18"/>
      <c r="H31" s="18"/>
      <c r="I31" s="22"/>
      <c r="J31" s="21">
        <v>1.119</v>
      </c>
      <c r="K31" s="18">
        <v>1.125</v>
      </c>
      <c r="L31" s="18">
        <v>1.113</v>
      </c>
      <c r="M31" s="18">
        <v>1.131</v>
      </c>
      <c r="N31" s="18">
        <v>1.0900000000000001</v>
      </c>
      <c r="O31" s="20">
        <v>1.1619999999999999</v>
      </c>
      <c r="P31" s="19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</row>
    <row r="32" spans="1:99" x14ac:dyDescent="0.15">
      <c r="B32" s="18">
        <f t="shared" si="0"/>
        <v>30</v>
      </c>
      <c r="C32" s="18">
        <v>0</v>
      </c>
      <c r="D32" s="18"/>
      <c r="E32" s="18"/>
      <c r="F32" s="18"/>
      <c r="G32" s="18"/>
      <c r="H32" s="18"/>
      <c r="I32" s="22"/>
      <c r="J32" s="21">
        <v>1.1180000000000001</v>
      </c>
      <c r="K32" s="18">
        <v>1.1259999999999999</v>
      </c>
      <c r="L32" s="18">
        <v>1.117</v>
      </c>
      <c r="M32" s="18">
        <v>1.1299999999999999</v>
      </c>
      <c r="N32" s="18">
        <v>1.089</v>
      </c>
      <c r="O32" s="20">
        <v>1.165</v>
      </c>
      <c r="P32" s="19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</row>
    <row r="33" spans="2:99" x14ac:dyDescent="0.15">
      <c r="B33" s="18">
        <f t="shared" si="0"/>
        <v>35</v>
      </c>
      <c r="C33" s="18">
        <v>0</v>
      </c>
      <c r="D33" s="18"/>
      <c r="E33" s="18"/>
      <c r="F33" s="18"/>
      <c r="G33" s="18"/>
      <c r="H33" s="18"/>
      <c r="I33" s="22"/>
      <c r="J33" s="21">
        <v>1.1200000000000001</v>
      </c>
      <c r="K33" s="18">
        <v>1.1240000000000001</v>
      </c>
      <c r="L33" s="18">
        <v>1.1160000000000001</v>
      </c>
      <c r="M33" s="18">
        <v>1.1319999999999999</v>
      </c>
      <c r="N33" s="18">
        <v>1.091</v>
      </c>
      <c r="O33" s="20">
        <v>1.163</v>
      </c>
      <c r="P33" s="19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</row>
    <row r="34" spans="2:99" x14ac:dyDescent="0.15">
      <c r="B34" s="18">
        <f t="shared" si="0"/>
        <v>40</v>
      </c>
      <c r="C34" s="18">
        <v>0</v>
      </c>
      <c r="D34" s="18"/>
      <c r="E34" s="18"/>
      <c r="F34" s="18"/>
      <c r="G34" s="18"/>
      <c r="H34" s="18"/>
      <c r="I34" s="22"/>
      <c r="J34" s="21">
        <v>1.121</v>
      </c>
      <c r="K34" s="18">
        <v>1.127</v>
      </c>
      <c r="L34" s="18">
        <v>1.1180000000000001</v>
      </c>
      <c r="M34" s="18">
        <v>1.1299999999999999</v>
      </c>
      <c r="N34" s="18">
        <v>1.089</v>
      </c>
      <c r="O34" s="20">
        <v>1.163</v>
      </c>
      <c r="P34" s="19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</row>
    <row r="35" spans="2:99" x14ac:dyDescent="0.15">
      <c r="B35" s="18">
        <f t="shared" si="0"/>
        <v>45</v>
      </c>
      <c r="C35" s="18">
        <v>0</v>
      </c>
      <c r="D35" s="18"/>
      <c r="E35" s="18"/>
      <c r="F35" s="18"/>
      <c r="G35" s="18"/>
      <c r="H35" s="18"/>
      <c r="I35" s="22"/>
      <c r="J35" s="21">
        <v>1.1240000000000001</v>
      </c>
      <c r="K35" s="18">
        <v>1.129</v>
      </c>
      <c r="L35" s="18">
        <v>1.117</v>
      </c>
      <c r="M35" s="18">
        <v>1.129</v>
      </c>
      <c r="N35" s="18">
        <v>1.089</v>
      </c>
      <c r="O35" s="20">
        <v>1.165</v>
      </c>
      <c r="P35" s="19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  <c r="CU35" s="18"/>
    </row>
    <row r="36" spans="2:99" x14ac:dyDescent="0.15">
      <c r="B36" s="18">
        <f t="shared" si="0"/>
        <v>50</v>
      </c>
      <c r="C36" s="18">
        <v>0</v>
      </c>
      <c r="D36" s="18"/>
      <c r="E36" s="18"/>
      <c r="F36" s="18"/>
      <c r="G36" s="18"/>
      <c r="H36" s="18"/>
      <c r="I36" s="22"/>
      <c r="J36" s="21">
        <v>1.1259999999999999</v>
      </c>
      <c r="K36" s="18">
        <v>1.129</v>
      </c>
      <c r="L36" s="18">
        <v>1.121</v>
      </c>
      <c r="M36" s="18">
        <v>1.1319999999999999</v>
      </c>
      <c r="N36" s="18">
        <v>1.0940000000000001</v>
      </c>
      <c r="O36" s="20">
        <v>1.1679999999999999</v>
      </c>
      <c r="P36" s="19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  <c r="CU36" s="18"/>
    </row>
    <row r="37" spans="2:99" x14ac:dyDescent="0.15">
      <c r="B37" s="18">
        <f t="shared" si="0"/>
        <v>55</v>
      </c>
      <c r="C37" s="18">
        <v>0</v>
      </c>
      <c r="D37" s="18"/>
      <c r="E37" s="18"/>
      <c r="F37" s="18"/>
      <c r="G37" s="18"/>
      <c r="H37" s="18"/>
      <c r="I37" s="22"/>
      <c r="J37" s="21">
        <v>1.1240000000000001</v>
      </c>
      <c r="K37" s="18">
        <v>1.1319999999999999</v>
      </c>
      <c r="L37" s="18">
        <v>1.1220000000000001</v>
      </c>
      <c r="M37" s="18">
        <v>1.131</v>
      </c>
      <c r="N37" s="18">
        <v>1.095</v>
      </c>
      <c r="O37" s="20">
        <v>1.1679999999999999</v>
      </c>
      <c r="P37" s="19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</row>
    <row r="38" spans="2:99" x14ac:dyDescent="0.15">
      <c r="B38" s="18">
        <f t="shared" si="0"/>
        <v>60</v>
      </c>
      <c r="C38" s="18">
        <v>0</v>
      </c>
      <c r="D38" s="18"/>
      <c r="E38" s="18"/>
      <c r="F38" s="18"/>
      <c r="G38" s="18"/>
      <c r="H38" s="18"/>
      <c r="I38" s="22"/>
      <c r="J38" s="21">
        <v>1.127</v>
      </c>
      <c r="K38" s="18">
        <v>1.131</v>
      </c>
      <c r="L38" s="18">
        <v>1.1220000000000001</v>
      </c>
      <c r="M38" s="18">
        <v>1.131</v>
      </c>
      <c r="N38" s="18">
        <v>1.093</v>
      </c>
      <c r="O38" s="20">
        <v>1.169</v>
      </c>
      <c r="P38" s="19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</row>
    <row r="39" spans="2:99" x14ac:dyDescent="0.15">
      <c r="B39" s="18">
        <f t="shared" si="0"/>
        <v>65</v>
      </c>
      <c r="C39" s="18">
        <v>0</v>
      </c>
      <c r="D39" s="18"/>
      <c r="E39" s="18"/>
      <c r="F39" s="18"/>
      <c r="G39" s="18"/>
      <c r="H39" s="18"/>
      <c r="I39" s="22"/>
      <c r="J39" s="21">
        <v>1.1279999999999999</v>
      </c>
      <c r="K39" s="18">
        <v>1.1339999999999999</v>
      </c>
      <c r="L39" s="18">
        <v>1.123</v>
      </c>
      <c r="M39" s="18">
        <v>1.133</v>
      </c>
      <c r="N39" s="18">
        <v>1.0960000000000001</v>
      </c>
      <c r="O39" s="20">
        <v>1.167</v>
      </c>
      <c r="P39" s="19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/>
    </row>
    <row r="40" spans="2:99" x14ac:dyDescent="0.15">
      <c r="B40" s="18">
        <f t="shared" si="0"/>
        <v>70</v>
      </c>
      <c r="C40" s="18">
        <v>0</v>
      </c>
      <c r="D40" s="18"/>
      <c r="E40" s="18"/>
      <c r="F40" s="18"/>
      <c r="G40" s="18"/>
      <c r="H40" s="18"/>
      <c r="I40" s="22"/>
      <c r="J40" s="21">
        <v>1.127</v>
      </c>
      <c r="K40" s="18">
        <v>1.1319999999999999</v>
      </c>
      <c r="L40" s="18">
        <v>1.1240000000000001</v>
      </c>
      <c r="M40" s="18">
        <v>1.131</v>
      </c>
      <c r="N40" s="18">
        <v>1.095</v>
      </c>
      <c r="O40" s="20">
        <v>1.1679999999999999</v>
      </c>
      <c r="P40" s="19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</row>
    <row r="41" spans="2:99" x14ac:dyDescent="0.15">
      <c r="B41" s="18">
        <f t="shared" si="0"/>
        <v>75</v>
      </c>
      <c r="C41" s="18">
        <v>0</v>
      </c>
      <c r="D41" s="18"/>
      <c r="E41" s="18"/>
      <c r="F41" s="18"/>
      <c r="G41" s="18"/>
      <c r="H41" s="18"/>
      <c r="I41" s="22"/>
      <c r="J41" s="21">
        <v>1.129</v>
      </c>
      <c r="K41" s="18">
        <v>1.135</v>
      </c>
      <c r="L41" s="18">
        <v>1.1259999999999999</v>
      </c>
      <c r="M41" s="18">
        <v>1.1339999999999999</v>
      </c>
      <c r="N41" s="18">
        <v>1.0940000000000001</v>
      </c>
      <c r="O41" s="20">
        <v>1.1659999999999999</v>
      </c>
      <c r="P41" s="19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</row>
    <row r="42" spans="2:99" x14ac:dyDescent="0.15">
      <c r="B42" s="18">
        <f t="shared" si="0"/>
        <v>80</v>
      </c>
      <c r="C42" s="18">
        <v>0</v>
      </c>
      <c r="D42" s="18"/>
      <c r="E42" s="18"/>
      <c r="F42" s="18"/>
      <c r="G42" s="18"/>
      <c r="H42" s="18"/>
      <c r="I42" s="22"/>
      <c r="J42" s="21">
        <v>1.129</v>
      </c>
      <c r="K42" s="18">
        <v>1.137</v>
      </c>
      <c r="L42" s="18">
        <v>1.1259999999999999</v>
      </c>
      <c r="M42" s="18">
        <v>1.133</v>
      </c>
      <c r="N42" s="18">
        <v>1.095</v>
      </c>
      <c r="O42" s="20">
        <v>1.1659999999999999</v>
      </c>
      <c r="P42" s="19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</row>
    <row r="43" spans="2:99" x14ac:dyDescent="0.15">
      <c r="B43" s="18">
        <f t="shared" si="0"/>
        <v>85</v>
      </c>
      <c r="C43" s="18">
        <v>0</v>
      </c>
      <c r="D43" s="18"/>
      <c r="E43" s="18"/>
      <c r="F43" s="18"/>
      <c r="G43" s="18"/>
      <c r="H43" s="18"/>
      <c r="I43" s="22"/>
      <c r="J43" s="21">
        <v>1.1299999999999999</v>
      </c>
      <c r="K43" s="18">
        <v>1.137</v>
      </c>
      <c r="L43" s="18">
        <v>1.127</v>
      </c>
      <c r="M43" s="18">
        <v>1.1339999999999999</v>
      </c>
      <c r="N43" s="18">
        <v>1.097</v>
      </c>
      <c r="O43" s="20">
        <v>1.1679999999999999</v>
      </c>
      <c r="P43" s="19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</row>
    <row r="44" spans="2:99" x14ac:dyDescent="0.15">
      <c r="B44" s="18">
        <f t="shared" si="0"/>
        <v>90</v>
      </c>
      <c r="C44" s="18">
        <v>0</v>
      </c>
      <c r="D44" s="18"/>
      <c r="E44" s="18"/>
      <c r="F44" s="18"/>
      <c r="G44" s="18"/>
      <c r="H44" s="18"/>
      <c r="I44" s="22"/>
      <c r="J44" s="21">
        <v>1.131</v>
      </c>
      <c r="K44" s="18">
        <v>1.1379999999999999</v>
      </c>
      <c r="L44" s="18">
        <v>1.1279999999999999</v>
      </c>
      <c r="M44" s="18">
        <v>1.1319999999999999</v>
      </c>
      <c r="N44" s="18">
        <v>1.0980000000000001</v>
      </c>
      <c r="O44" s="20">
        <v>1.1679999999999999</v>
      </c>
      <c r="P44" s="19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</row>
    <row r="45" spans="2:99" x14ac:dyDescent="0.15">
      <c r="B45" s="18">
        <f t="shared" si="0"/>
        <v>95</v>
      </c>
      <c r="C45" s="18">
        <v>0</v>
      </c>
      <c r="D45" s="18"/>
      <c r="E45" s="18"/>
      <c r="F45" s="18"/>
      <c r="G45" s="18"/>
      <c r="H45" s="18"/>
      <c r="I45" s="22"/>
      <c r="J45" s="21">
        <v>1.1339999999999999</v>
      </c>
      <c r="K45" s="18">
        <v>1.1379999999999999</v>
      </c>
      <c r="L45" s="18">
        <v>1.1279999999999999</v>
      </c>
      <c r="M45" s="18">
        <v>1.133</v>
      </c>
      <c r="N45" s="18">
        <v>1.097</v>
      </c>
      <c r="O45" s="20">
        <v>1.167</v>
      </c>
      <c r="P45" s="19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</row>
    <row r="46" spans="2:99" x14ac:dyDescent="0.15">
      <c r="B46" s="18">
        <f t="shared" si="0"/>
        <v>100</v>
      </c>
      <c r="C46" s="18">
        <v>0</v>
      </c>
      <c r="D46" s="18"/>
      <c r="E46" s="18"/>
      <c r="F46" s="18"/>
      <c r="G46" s="18"/>
      <c r="H46" s="18"/>
      <c r="I46" s="22"/>
      <c r="J46" s="21">
        <v>1.1339999999999999</v>
      </c>
      <c r="K46" s="18">
        <v>1.1379999999999999</v>
      </c>
      <c r="L46" s="18">
        <v>1.131</v>
      </c>
      <c r="M46" s="18">
        <v>1.135</v>
      </c>
      <c r="N46" s="18">
        <v>1.099</v>
      </c>
      <c r="O46" s="20">
        <v>1.169</v>
      </c>
      <c r="P46" s="19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</row>
    <row r="47" spans="2:99" x14ac:dyDescent="0.15">
      <c r="B47" s="18">
        <f t="shared" si="0"/>
        <v>105</v>
      </c>
      <c r="C47" s="18">
        <v>0</v>
      </c>
      <c r="D47" s="18"/>
      <c r="E47" s="18"/>
      <c r="F47" s="18"/>
      <c r="G47" s="18"/>
      <c r="H47" s="18"/>
      <c r="I47" s="22"/>
      <c r="J47" s="21">
        <v>1.133</v>
      </c>
      <c r="K47" s="18">
        <v>1.139</v>
      </c>
      <c r="L47" s="18">
        <v>1.1339999999999999</v>
      </c>
      <c r="M47" s="18">
        <v>1.1359999999999999</v>
      </c>
      <c r="N47" s="18">
        <v>1.0980000000000001</v>
      </c>
      <c r="O47" s="20">
        <v>1.167</v>
      </c>
      <c r="P47" s="19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C47" s="18"/>
      <c r="CD47" s="18"/>
      <c r="CE47" s="18"/>
      <c r="CF47" s="18"/>
      <c r="CG47" s="18"/>
      <c r="CH47" s="18"/>
      <c r="CI47" s="18"/>
      <c r="CJ47" s="18"/>
      <c r="CK47" s="18"/>
      <c r="CL47" s="18"/>
      <c r="CM47" s="18"/>
      <c r="CN47" s="18"/>
      <c r="CO47" s="18"/>
      <c r="CP47" s="18"/>
      <c r="CQ47" s="18"/>
      <c r="CR47" s="18"/>
      <c r="CS47" s="18"/>
      <c r="CT47" s="18"/>
      <c r="CU47" s="18"/>
    </row>
    <row r="48" spans="2:99" x14ac:dyDescent="0.15">
      <c r="B48" s="18">
        <f t="shared" si="0"/>
        <v>110</v>
      </c>
      <c r="C48" s="18">
        <v>0</v>
      </c>
      <c r="D48" s="18"/>
      <c r="E48" s="18"/>
      <c r="F48" s="18"/>
      <c r="G48" s="18"/>
      <c r="H48" s="18"/>
      <c r="I48" s="22"/>
      <c r="J48" s="21">
        <v>1.1359999999999999</v>
      </c>
      <c r="K48" s="18">
        <v>1.141</v>
      </c>
      <c r="L48" s="18">
        <v>1.133</v>
      </c>
      <c r="M48" s="18">
        <v>1.135</v>
      </c>
      <c r="N48" s="18">
        <v>1.099</v>
      </c>
      <c r="O48" s="20">
        <v>1.169</v>
      </c>
      <c r="P48" s="19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18"/>
      <c r="BY48" s="18"/>
      <c r="BZ48" s="18"/>
      <c r="CA48" s="18"/>
      <c r="CB48" s="18"/>
      <c r="CC48" s="18"/>
      <c r="CD48" s="18"/>
      <c r="CE48" s="18"/>
      <c r="CF48" s="18"/>
      <c r="CG48" s="18"/>
      <c r="CH48" s="18"/>
      <c r="CI48" s="18"/>
      <c r="CJ48" s="18"/>
      <c r="CK48" s="18"/>
      <c r="CL48" s="18"/>
      <c r="CM48" s="18"/>
      <c r="CN48" s="18"/>
      <c r="CO48" s="18"/>
      <c r="CP48" s="18"/>
      <c r="CQ48" s="18"/>
      <c r="CR48" s="18"/>
      <c r="CS48" s="18"/>
      <c r="CT48" s="18"/>
      <c r="CU48" s="18"/>
    </row>
    <row r="49" spans="1:99" x14ac:dyDescent="0.15">
      <c r="B49" s="18">
        <f t="shared" si="0"/>
        <v>115</v>
      </c>
      <c r="C49" s="18">
        <v>0</v>
      </c>
      <c r="D49" s="18"/>
      <c r="E49" s="18"/>
      <c r="F49" s="18"/>
      <c r="G49" s="18"/>
      <c r="H49" s="18"/>
      <c r="I49" s="22"/>
      <c r="J49" s="21">
        <v>1.1379999999999999</v>
      </c>
      <c r="K49" s="18">
        <v>1.139</v>
      </c>
      <c r="L49" s="18">
        <v>1.135</v>
      </c>
      <c r="M49" s="18">
        <v>1.1359999999999999</v>
      </c>
      <c r="N49" s="18">
        <v>1.1000000000000001</v>
      </c>
      <c r="O49" s="20">
        <v>1.169</v>
      </c>
      <c r="P49" s="19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  <c r="BW49" s="18"/>
      <c r="BX49" s="18"/>
      <c r="BY49" s="18"/>
      <c r="BZ49" s="18"/>
      <c r="CA49" s="18"/>
      <c r="CB49" s="18"/>
      <c r="CC49" s="18"/>
      <c r="CD49" s="18"/>
      <c r="CE49" s="18"/>
      <c r="CF49" s="18"/>
      <c r="CG49" s="18"/>
      <c r="CH49" s="18"/>
      <c r="CI49" s="18"/>
      <c r="CJ49" s="18"/>
      <c r="CK49" s="18"/>
      <c r="CL49" s="18"/>
      <c r="CM49" s="18"/>
      <c r="CN49" s="18"/>
      <c r="CO49" s="18"/>
      <c r="CP49" s="18"/>
      <c r="CQ49" s="18"/>
      <c r="CR49" s="18"/>
      <c r="CS49" s="18"/>
      <c r="CT49" s="18"/>
      <c r="CU49" s="18"/>
    </row>
    <row r="50" spans="1:99" x14ac:dyDescent="0.15">
      <c r="B50" s="18">
        <f t="shared" si="0"/>
        <v>120</v>
      </c>
      <c r="C50" s="18">
        <v>0</v>
      </c>
      <c r="D50" s="18"/>
      <c r="E50" s="18"/>
      <c r="F50" s="18"/>
      <c r="G50" s="18"/>
      <c r="H50" s="18"/>
      <c r="I50" s="22"/>
      <c r="J50" s="21">
        <v>1.1379999999999999</v>
      </c>
      <c r="K50" s="18">
        <v>1.143</v>
      </c>
      <c r="L50" s="18">
        <v>1.135</v>
      </c>
      <c r="M50" s="18">
        <v>1.1379999999999999</v>
      </c>
      <c r="N50" s="18">
        <v>1.1000000000000001</v>
      </c>
      <c r="O50" s="20">
        <v>1.171</v>
      </c>
      <c r="P50" s="19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</row>
    <row r="51" spans="1:99" x14ac:dyDescent="0.15">
      <c r="B51" s="18">
        <f t="shared" si="0"/>
        <v>125</v>
      </c>
      <c r="C51" s="18">
        <v>0</v>
      </c>
      <c r="D51" s="18"/>
      <c r="E51" s="18"/>
      <c r="F51" s="18"/>
      <c r="G51" s="18"/>
      <c r="H51" s="18"/>
      <c r="I51" s="22"/>
      <c r="J51" s="21">
        <v>1.1379999999999999</v>
      </c>
      <c r="K51" s="18">
        <v>1.1419999999999999</v>
      </c>
      <c r="L51" s="18">
        <v>1.1359999999999999</v>
      </c>
      <c r="M51" s="18">
        <v>1.137</v>
      </c>
      <c r="N51" s="18">
        <v>1.101</v>
      </c>
      <c r="O51" s="20">
        <v>1.173</v>
      </c>
      <c r="P51" s="19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  <c r="CC51" s="18"/>
      <c r="CD51" s="18"/>
      <c r="CE51" s="18"/>
      <c r="CF51" s="18"/>
      <c r="CG51" s="18"/>
      <c r="CH51" s="18"/>
      <c r="CI51" s="18"/>
      <c r="CJ51" s="18"/>
      <c r="CK51" s="18"/>
      <c r="CL51" s="18"/>
      <c r="CM51" s="18"/>
      <c r="CN51" s="18"/>
      <c r="CO51" s="18"/>
      <c r="CP51" s="18"/>
      <c r="CQ51" s="18"/>
      <c r="CR51" s="18"/>
      <c r="CS51" s="18"/>
      <c r="CT51" s="18"/>
      <c r="CU51" s="18"/>
    </row>
    <row r="52" spans="1:99" x14ac:dyDescent="0.15">
      <c r="B52" s="18">
        <f t="shared" si="0"/>
        <v>130</v>
      </c>
      <c r="C52" s="18">
        <v>0</v>
      </c>
      <c r="D52" s="18"/>
      <c r="E52" s="18"/>
      <c r="F52" s="18"/>
      <c r="G52" s="18"/>
      <c r="H52" s="18"/>
      <c r="I52" s="22"/>
      <c r="J52" s="21">
        <v>1.1399999999999999</v>
      </c>
      <c r="K52" s="18">
        <v>1.143</v>
      </c>
      <c r="L52" s="18">
        <v>1.137</v>
      </c>
      <c r="M52" s="18">
        <v>1.1379999999999999</v>
      </c>
      <c r="N52" s="18">
        <v>1.1020000000000001</v>
      </c>
      <c r="O52" s="20">
        <v>1.173</v>
      </c>
      <c r="P52" s="19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18"/>
      <c r="CS52" s="18"/>
      <c r="CT52" s="18"/>
      <c r="CU52" s="18"/>
    </row>
    <row r="53" spans="1:99" x14ac:dyDescent="0.15">
      <c r="B53" s="18">
        <f t="shared" si="0"/>
        <v>135</v>
      </c>
      <c r="C53" s="18">
        <v>0</v>
      </c>
      <c r="D53" s="18"/>
      <c r="E53" s="18"/>
      <c r="F53" s="18"/>
      <c r="G53" s="18"/>
      <c r="H53" s="18"/>
      <c r="I53" s="22"/>
      <c r="J53" s="21">
        <v>1.1399999999999999</v>
      </c>
      <c r="K53" s="18">
        <v>1.145</v>
      </c>
      <c r="L53" s="18">
        <v>1.1359999999999999</v>
      </c>
      <c r="M53" s="18">
        <v>1.1379999999999999</v>
      </c>
      <c r="N53" s="18">
        <v>1.1020000000000001</v>
      </c>
      <c r="O53" s="20">
        <v>1.173</v>
      </c>
      <c r="P53" s="19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  <c r="BV53" s="18"/>
      <c r="BW53" s="18"/>
      <c r="BX53" s="18"/>
      <c r="BY53" s="18"/>
      <c r="BZ53" s="18"/>
      <c r="CA53" s="18"/>
      <c r="CB53" s="18"/>
      <c r="CC53" s="18"/>
      <c r="CD53" s="18"/>
      <c r="CE53" s="18"/>
      <c r="CF53" s="18"/>
      <c r="CG53" s="18"/>
      <c r="CH53" s="18"/>
      <c r="CI53" s="18"/>
      <c r="CJ53" s="18"/>
      <c r="CK53" s="18"/>
      <c r="CL53" s="18"/>
      <c r="CM53" s="18"/>
      <c r="CN53" s="18"/>
      <c r="CO53" s="18"/>
      <c r="CP53" s="18"/>
      <c r="CQ53" s="18"/>
      <c r="CR53" s="18"/>
      <c r="CS53" s="18"/>
      <c r="CT53" s="18"/>
      <c r="CU53" s="18"/>
    </row>
    <row r="54" spans="1:99" x14ac:dyDescent="0.15">
      <c r="B54" s="18">
        <f t="shared" si="0"/>
        <v>140</v>
      </c>
      <c r="C54" s="18">
        <v>0</v>
      </c>
      <c r="D54" s="18"/>
      <c r="E54" s="18"/>
      <c r="F54" s="18"/>
      <c r="G54" s="18"/>
      <c r="H54" s="18"/>
      <c r="I54" s="22"/>
      <c r="J54" s="21">
        <v>1.1399999999999999</v>
      </c>
      <c r="K54" s="18">
        <v>1.1459999999999999</v>
      </c>
      <c r="L54" s="18">
        <v>1.139</v>
      </c>
      <c r="M54" s="18">
        <v>1.139</v>
      </c>
      <c r="N54" s="18">
        <v>1.103</v>
      </c>
      <c r="O54" s="20">
        <v>1.1739999999999999</v>
      </c>
      <c r="P54" s="19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  <c r="BU54" s="18"/>
      <c r="BV54" s="18"/>
      <c r="BW54" s="18"/>
      <c r="BX54" s="18"/>
      <c r="BY54" s="18"/>
      <c r="BZ54" s="18"/>
      <c r="CA54" s="18"/>
      <c r="CB54" s="18"/>
      <c r="CC54" s="18"/>
      <c r="CD54" s="18"/>
      <c r="CE54" s="18"/>
      <c r="CF54" s="18"/>
      <c r="CG54" s="18"/>
      <c r="CH54" s="18"/>
      <c r="CI54" s="18"/>
      <c r="CJ54" s="18"/>
      <c r="CK54" s="18"/>
      <c r="CL54" s="18"/>
      <c r="CM54" s="18"/>
      <c r="CN54" s="18"/>
      <c r="CO54" s="18"/>
      <c r="CP54" s="18"/>
      <c r="CQ54" s="18"/>
      <c r="CR54" s="18"/>
      <c r="CS54" s="18"/>
      <c r="CT54" s="18"/>
      <c r="CU54" s="18"/>
    </row>
    <row r="55" spans="1:99" x14ac:dyDescent="0.15">
      <c r="B55" s="18">
        <f t="shared" si="0"/>
        <v>145</v>
      </c>
      <c r="C55" s="18">
        <v>0</v>
      </c>
      <c r="D55" s="18"/>
      <c r="E55" s="18"/>
      <c r="F55" s="18"/>
      <c r="G55" s="18"/>
      <c r="H55" s="18"/>
      <c r="I55" s="22"/>
      <c r="J55" s="21">
        <v>1.1419999999999999</v>
      </c>
      <c r="K55" s="18">
        <v>1.147</v>
      </c>
      <c r="L55" s="18">
        <v>1.141</v>
      </c>
      <c r="M55" s="18">
        <v>1.1379999999999999</v>
      </c>
      <c r="N55" s="18">
        <v>1.1040000000000001</v>
      </c>
      <c r="O55" s="20">
        <v>1.1739999999999999</v>
      </c>
      <c r="P55" s="19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X55" s="18"/>
      <c r="BY55" s="18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18"/>
      <c r="CS55" s="18"/>
      <c r="CT55" s="18"/>
      <c r="CU55" s="18"/>
    </row>
    <row r="56" spans="1:99" x14ac:dyDescent="0.15">
      <c r="B56" s="18">
        <f t="shared" si="0"/>
        <v>150</v>
      </c>
      <c r="C56" s="18">
        <v>0</v>
      </c>
      <c r="D56" s="18"/>
      <c r="E56" s="18"/>
      <c r="F56" s="18"/>
      <c r="G56" s="18"/>
      <c r="H56" s="18"/>
      <c r="I56" s="22"/>
      <c r="J56" s="21">
        <v>1.1419999999999999</v>
      </c>
      <c r="K56" s="18">
        <v>1.1479999999999999</v>
      </c>
      <c r="L56" s="18">
        <v>1.143</v>
      </c>
      <c r="M56" s="18">
        <v>1.1419999999999999</v>
      </c>
      <c r="N56" s="18">
        <v>1.103</v>
      </c>
      <c r="O56" s="20">
        <v>1.173</v>
      </c>
      <c r="P56" s="19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18"/>
      <c r="BU56" s="18"/>
      <c r="BV56" s="18"/>
      <c r="BW56" s="18"/>
      <c r="BX56" s="18"/>
      <c r="BY56" s="18"/>
      <c r="BZ56" s="18"/>
      <c r="CA56" s="18"/>
      <c r="CB56" s="18"/>
      <c r="CC56" s="18"/>
      <c r="CD56" s="18"/>
      <c r="CE56" s="18"/>
      <c r="CF56" s="18"/>
      <c r="CG56" s="18"/>
      <c r="CH56" s="18"/>
      <c r="CI56" s="18"/>
      <c r="CJ56" s="18"/>
      <c r="CK56" s="18"/>
      <c r="CL56" s="18"/>
      <c r="CM56" s="18"/>
      <c r="CN56" s="18"/>
      <c r="CO56" s="18"/>
      <c r="CP56" s="18"/>
      <c r="CQ56" s="18"/>
      <c r="CR56" s="18"/>
      <c r="CS56" s="18"/>
      <c r="CT56" s="18"/>
      <c r="CU56" s="18"/>
    </row>
    <row r="57" spans="1:99" x14ac:dyDescent="0.15">
      <c r="B57" s="18">
        <f t="shared" si="0"/>
        <v>155</v>
      </c>
      <c r="C57" s="18">
        <v>0</v>
      </c>
      <c r="D57" s="18"/>
      <c r="E57" s="18"/>
      <c r="F57" s="18"/>
      <c r="G57" s="18"/>
      <c r="H57" s="18"/>
      <c r="I57" s="22"/>
      <c r="J57" s="21">
        <v>1.143</v>
      </c>
      <c r="K57" s="18">
        <v>1.1479999999999999</v>
      </c>
      <c r="L57" s="18">
        <v>1.143</v>
      </c>
      <c r="M57" s="18">
        <v>1.1379999999999999</v>
      </c>
      <c r="N57" s="18">
        <v>1.105</v>
      </c>
      <c r="O57" s="20">
        <v>1.1739999999999999</v>
      </c>
      <c r="P57" s="19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  <c r="BT57" s="18"/>
      <c r="BU57" s="18"/>
      <c r="BV57" s="18"/>
      <c r="BW57" s="18"/>
      <c r="BX57" s="18"/>
      <c r="BY57" s="18"/>
      <c r="BZ57" s="18"/>
      <c r="CA57" s="18"/>
      <c r="CB57" s="18"/>
      <c r="CC57" s="18"/>
      <c r="CD57" s="18"/>
      <c r="CE57" s="18"/>
      <c r="CF57" s="18"/>
      <c r="CG57" s="18"/>
      <c r="CH57" s="18"/>
      <c r="CI57" s="18"/>
      <c r="CJ57" s="18"/>
      <c r="CK57" s="18"/>
      <c r="CL57" s="18"/>
      <c r="CM57" s="18"/>
      <c r="CN57" s="18"/>
      <c r="CO57" s="18"/>
      <c r="CP57" s="18"/>
      <c r="CQ57" s="18"/>
      <c r="CR57" s="18"/>
      <c r="CS57" s="18"/>
      <c r="CT57" s="18"/>
      <c r="CU57" s="18"/>
    </row>
    <row r="58" spans="1:99" x14ac:dyDescent="0.15">
      <c r="B58" s="18">
        <f t="shared" si="0"/>
        <v>160</v>
      </c>
      <c r="C58" s="18">
        <v>0</v>
      </c>
      <c r="D58" s="18"/>
      <c r="E58" s="18"/>
      <c r="F58" s="18"/>
      <c r="G58" s="18"/>
      <c r="H58" s="18"/>
      <c r="I58" s="22"/>
      <c r="J58" s="21">
        <v>1.147</v>
      </c>
      <c r="K58" s="18">
        <v>1.1499999999999999</v>
      </c>
      <c r="L58" s="18">
        <v>1.1439999999999999</v>
      </c>
      <c r="M58" s="18">
        <v>1.1439999999999999</v>
      </c>
      <c r="N58" s="18">
        <v>1.1040000000000001</v>
      </c>
      <c r="O58" s="20">
        <v>1.175</v>
      </c>
      <c r="P58" s="19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18"/>
      <c r="BV58" s="18"/>
      <c r="BW58" s="18"/>
      <c r="BX58" s="18"/>
      <c r="BY58" s="18"/>
      <c r="BZ58" s="18"/>
      <c r="CA58" s="18"/>
      <c r="CB58" s="18"/>
      <c r="CC58" s="18"/>
      <c r="CD58" s="18"/>
      <c r="CE58" s="18"/>
      <c r="CF58" s="18"/>
      <c r="CG58" s="18"/>
      <c r="CH58" s="18"/>
      <c r="CI58" s="18"/>
      <c r="CJ58" s="18"/>
      <c r="CK58" s="18"/>
      <c r="CL58" s="18"/>
      <c r="CM58" s="18"/>
      <c r="CN58" s="18"/>
      <c r="CO58" s="18"/>
      <c r="CP58" s="18"/>
      <c r="CQ58" s="18"/>
      <c r="CR58" s="18"/>
      <c r="CS58" s="18"/>
      <c r="CT58" s="18"/>
      <c r="CU58" s="18"/>
    </row>
    <row r="59" spans="1:99" x14ac:dyDescent="0.15">
      <c r="B59" s="18">
        <f t="shared" si="0"/>
        <v>165</v>
      </c>
      <c r="C59" s="18">
        <v>0</v>
      </c>
      <c r="D59" s="18"/>
      <c r="E59" s="18"/>
      <c r="F59" s="18"/>
      <c r="G59" s="18"/>
      <c r="H59" s="18"/>
      <c r="I59" s="22"/>
      <c r="J59" s="21">
        <v>1.1479999999999999</v>
      </c>
      <c r="K59" s="18">
        <v>1.153</v>
      </c>
      <c r="L59" s="18">
        <v>1.145</v>
      </c>
      <c r="M59" s="18">
        <v>1.1399999999999999</v>
      </c>
      <c r="N59" s="18">
        <v>1.1080000000000001</v>
      </c>
      <c r="O59" s="20">
        <v>1.1739999999999999</v>
      </c>
      <c r="P59" s="19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  <c r="BU59" s="18"/>
      <c r="BV59" s="18"/>
      <c r="BW59" s="18"/>
      <c r="BX59" s="18"/>
      <c r="BY59" s="18"/>
      <c r="BZ59" s="18"/>
      <c r="CA59" s="18"/>
      <c r="CB59" s="18"/>
      <c r="CC59" s="18"/>
      <c r="CD59" s="18"/>
      <c r="CE59" s="18"/>
      <c r="CF59" s="18"/>
      <c r="CG59" s="18"/>
      <c r="CH59" s="18"/>
      <c r="CI59" s="18"/>
      <c r="CJ59" s="18"/>
      <c r="CK59" s="18"/>
      <c r="CL59" s="18"/>
      <c r="CM59" s="18"/>
      <c r="CN59" s="18"/>
      <c r="CO59" s="18"/>
      <c r="CP59" s="18"/>
      <c r="CQ59" s="18"/>
      <c r="CR59" s="18"/>
      <c r="CS59" s="18"/>
      <c r="CT59" s="18"/>
      <c r="CU59" s="18"/>
    </row>
    <row r="60" spans="1:99" x14ac:dyDescent="0.15">
      <c r="B60" s="18">
        <f t="shared" si="0"/>
        <v>170</v>
      </c>
      <c r="C60" s="18">
        <v>0</v>
      </c>
      <c r="D60" s="18"/>
      <c r="E60" s="18"/>
      <c r="F60" s="18"/>
      <c r="G60" s="18"/>
      <c r="H60" s="18"/>
      <c r="I60" s="22"/>
      <c r="J60" s="21">
        <v>1.149</v>
      </c>
      <c r="K60" s="18">
        <v>1.1519999999999999</v>
      </c>
      <c r="L60" s="18">
        <v>1.145</v>
      </c>
      <c r="M60" s="18">
        <v>1.1399999999999999</v>
      </c>
      <c r="N60" s="18">
        <v>1.1060000000000001</v>
      </c>
      <c r="O60" s="20">
        <v>1.1739999999999999</v>
      </c>
      <c r="P60" s="19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8"/>
      <c r="BU60" s="18"/>
      <c r="BV60" s="18"/>
      <c r="BW60" s="18"/>
      <c r="BX60" s="18"/>
      <c r="BY60" s="18"/>
      <c r="BZ60" s="18"/>
      <c r="CA60" s="18"/>
      <c r="CB60" s="18"/>
      <c r="CC60" s="18"/>
      <c r="CD60" s="18"/>
      <c r="CE60" s="18"/>
      <c r="CF60" s="18"/>
      <c r="CG60" s="18"/>
      <c r="CH60" s="18"/>
      <c r="CI60" s="18"/>
      <c r="CJ60" s="18"/>
      <c r="CK60" s="18"/>
      <c r="CL60" s="18"/>
      <c r="CM60" s="18"/>
      <c r="CN60" s="18"/>
      <c r="CO60" s="18"/>
      <c r="CP60" s="18"/>
      <c r="CQ60" s="18"/>
      <c r="CR60" s="18"/>
      <c r="CS60" s="18"/>
      <c r="CT60" s="18"/>
      <c r="CU60" s="18"/>
    </row>
    <row r="61" spans="1:99" x14ac:dyDescent="0.15">
      <c r="B61" s="18">
        <f t="shared" si="0"/>
        <v>175</v>
      </c>
      <c r="C61" s="18">
        <v>0</v>
      </c>
      <c r="D61" s="18"/>
      <c r="E61" s="18"/>
      <c r="F61" s="18"/>
      <c r="G61" s="18"/>
      <c r="H61" s="18"/>
      <c r="I61" s="22"/>
      <c r="J61" s="21">
        <v>1.1499999999999999</v>
      </c>
      <c r="K61" s="18">
        <v>1.1519999999999999</v>
      </c>
      <c r="L61" s="18">
        <v>1.1459999999999999</v>
      </c>
      <c r="M61" s="18">
        <v>1.1419999999999999</v>
      </c>
      <c r="N61" s="18">
        <v>1.1060000000000001</v>
      </c>
      <c r="O61" s="20">
        <v>1.1739999999999999</v>
      </c>
      <c r="P61" s="19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8"/>
      <c r="BV61" s="18"/>
      <c r="BW61" s="18"/>
      <c r="BX61" s="18"/>
      <c r="BY61" s="18"/>
      <c r="BZ61" s="18"/>
      <c r="CA61" s="18"/>
      <c r="CB61" s="18"/>
      <c r="CC61" s="18"/>
      <c r="CD61" s="18"/>
      <c r="CE61" s="18"/>
      <c r="CF61" s="18"/>
      <c r="CG61" s="18"/>
      <c r="CH61" s="18"/>
      <c r="CI61" s="18"/>
      <c r="CJ61" s="18"/>
      <c r="CK61" s="18"/>
      <c r="CL61" s="18"/>
      <c r="CM61" s="18"/>
      <c r="CN61" s="18"/>
      <c r="CO61" s="18"/>
      <c r="CP61" s="18"/>
      <c r="CQ61" s="18"/>
      <c r="CR61" s="18"/>
      <c r="CS61" s="18"/>
      <c r="CT61" s="18"/>
      <c r="CU61" s="18"/>
    </row>
    <row r="62" spans="1:99" x14ac:dyDescent="0.15">
      <c r="B62" s="18">
        <f t="shared" si="0"/>
        <v>180</v>
      </c>
      <c r="C62" s="18">
        <v>0</v>
      </c>
      <c r="D62" s="18"/>
      <c r="E62" s="18"/>
      <c r="F62" s="18"/>
      <c r="G62" s="18"/>
      <c r="H62" s="18"/>
      <c r="I62" s="22"/>
      <c r="J62" s="21">
        <v>1.1479999999999999</v>
      </c>
      <c r="K62" s="18">
        <v>1.1539999999999999</v>
      </c>
      <c r="L62" s="18">
        <v>1.149</v>
      </c>
      <c r="M62" s="18">
        <v>1.1419999999999999</v>
      </c>
      <c r="N62" s="18">
        <v>1.1060000000000001</v>
      </c>
      <c r="O62" s="20">
        <v>1.173</v>
      </c>
      <c r="P62" s="19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8"/>
      <c r="BV62" s="18"/>
      <c r="BW62" s="18"/>
      <c r="BX62" s="18"/>
      <c r="BY62" s="18"/>
      <c r="BZ62" s="18"/>
      <c r="CA62" s="18"/>
      <c r="CB62" s="18"/>
      <c r="CC62" s="18"/>
      <c r="CD62" s="18"/>
      <c r="CE62" s="18"/>
      <c r="CF62" s="18"/>
      <c r="CG62" s="18"/>
      <c r="CH62" s="18"/>
      <c r="CI62" s="18"/>
      <c r="CJ62" s="18"/>
      <c r="CK62" s="18"/>
      <c r="CL62" s="18"/>
      <c r="CM62" s="18"/>
      <c r="CN62" s="18"/>
      <c r="CO62" s="18"/>
      <c r="CP62" s="18"/>
      <c r="CQ62" s="18"/>
      <c r="CR62" s="18"/>
      <c r="CS62" s="18"/>
      <c r="CT62" s="18"/>
      <c r="CU62" s="18"/>
    </row>
    <row r="63" spans="1:99" x14ac:dyDescent="0.15">
      <c r="J63" s="17">
        <f t="shared" ref="J63:O63" si="1">SLOPE(J26:J38,$B$26:$B$38)</f>
        <v>1.8131868131868013E-4</v>
      </c>
      <c r="K63" s="1">
        <f t="shared" si="1"/>
        <v>1.7362637362637183E-4</v>
      </c>
      <c r="L63" s="1">
        <f t="shared" si="1"/>
        <v>2.8131868131868302E-4</v>
      </c>
      <c r="M63" s="1">
        <f t="shared" si="1"/>
        <v>5.6043956043957189E-5</v>
      </c>
      <c r="N63" s="1">
        <f t="shared" si="1"/>
        <v>2.3626373626373562E-4</v>
      </c>
      <c r="O63" s="16">
        <f t="shared" si="1"/>
        <v>1.8131868131868111E-4</v>
      </c>
    </row>
    <row r="64" spans="1:99" ht="15" thickBot="1" x14ac:dyDescent="0.2">
      <c r="A64" s="15" t="s">
        <v>29</v>
      </c>
      <c r="B64" s="14"/>
      <c r="J64" s="13"/>
      <c r="K64" s="11"/>
      <c r="L64" s="11">
        <f>AVERAGE(J63:L63)</f>
        <v>2.1208791208791164E-4</v>
      </c>
      <c r="M64" s="11"/>
      <c r="N64" s="11"/>
      <c r="O64" s="34">
        <f>AVERAGE(M63:O63)</f>
        <v>1.5787545787545796E-4</v>
      </c>
    </row>
    <row r="66" spans="2:15" x14ac:dyDescent="0.15">
      <c r="B66" s="9"/>
      <c r="C66" s="8">
        <v>1</v>
      </c>
      <c r="D66" s="8">
        <v>2</v>
      </c>
      <c r="E66" s="8">
        <v>3</v>
      </c>
      <c r="F66" s="8">
        <v>4</v>
      </c>
      <c r="G66" s="8">
        <v>5</v>
      </c>
      <c r="H66" s="8">
        <v>6</v>
      </c>
      <c r="I66" s="8">
        <v>7</v>
      </c>
      <c r="J66" s="8">
        <v>8</v>
      </c>
      <c r="K66" s="8">
        <v>9</v>
      </c>
      <c r="L66" s="8">
        <v>10</v>
      </c>
      <c r="M66" s="8">
        <v>11</v>
      </c>
      <c r="N66" s="8">
        <v>12</v>
      </c>
    </row>
    <row r="67" spans="2:15" ht="14" x14ac:dyDescent="0.15">
      <c r="B67" s="40" t="s">
        <v>28</v>
      </c>
      <c r="C67" s="5" t="s">
        <v>17</v>
      </c>
      <c r="D67" s="5" t="s">
        <v>17</v>
      </c>
      <c r="E67" s="5" t="s">
        <v>17</v>
      </c>
      <c r="F67" s="5" t="s">
        <v>17</v>
      </c>
      <c r="G67" s="5" t="s">
        <v>17</v>
      </c>
      <c r="H67" s="5" t="s">
        <v>17</v>
      </c>
      <c r="I67" s="5">
        <v>21.72</v>
      </c>
      <c r="J67" s="5">
        <v>20.52</v>
      </c>
      <c r="K67" s="5">
        <v>21.72</v>
      </c>
      <c r="L67" s="5">
        <v>11.64</v>
      </c>
      <c r="M67" s="5">
        <v>22.68</v>
      </c>
      <c r="N67" s="5">
        <v>18.600000000000001</v>
      </c>
      <c r="O67" s="2" t="s">
        <v>20</v>
      </c>
    </row>
    <row r="68" spans="2:15" ht="24" x14ac:dyDescent="0.15">
      <c r="B68" s="41"/>
      <c r="C68" s="4" t="s">
        <v>17</v>
      </c>
      <c r="D68" s="4" t="s">
        <v>17</v>
      </c>
      <c r="E68" s="4" t="s">
        <v>17</v>
      </c>
      <c r="F68" s="4" t="s">
        <v>17</v>
      </c>
      <c r="G68" s="4" t="s">
        <v>17</v>
      </c>
      <c r="H68" s="4" t="s">
        <v>17</v>
      </c>
      <c r="I68" s="4">
        <v>0.97</v>
      </c>
      <c r="J68" s="4">
        <v>0.92600000000000005</v>
      </c>
      <c r="K68" s="4">
        <v>0.90500000000000003</v>
      </c>
      <c r="L68" s="4">
        <v>0.38700000000000001</v>
      </c>
      <c r="M68" s="4">
        <v>0.81499999999999995</v>
      </c>
      <c r="N68" s="4">
        <v>0.95399999999999996</v>
      </c>
      <c r="O68" s="2" t="s">
        <v>19</v>
      </c>
    </row>
    <row r="69" spans="2:15" ht="24" x14ac:dyDescent="0.15">
      <c r="B69" s="41"/>
      <c r="C69" s="4" t="s">
        <v>17</v>
      </c>
      <c r="D69" s="4" t="s">
        <v>17</v>
      </c>
      <c r="E69" s="4" t="s">
        <v>17</v>
      </c>
      <c r="F69" s="4" t="s">
        <v>17</v>
      </c>
      <c r="G69" s="4" t="s">
        <v>17</v>
      </c>
      <c r="H69" s="4" t="s">
        <v>17</v>
      </c>
      <c r="I69" s="7">
        <v>4.6296296296296293E-4</v>
      </c>
      <c r="J69" s="7">
        <v>5.2083333333333333E-4</v>
      </c>
      <c r="K69" s="7">
        <v>2.3148148148148146E-4</v>
      </c>
      <c r="L69" s="7">
        <v>1.736111111111111E-3</v>
      </c>
      <c r="M69" s="7">
        <v>1.1574074074074073E-4</v>
      </c>
      <c r="N69" s="7">
        <v>5.2083333333333333E-4</v>
      </c>
      <c r="O69" s="2" t="s">
        <v>18</v>
      </c>
    </row>
    <row r="70" spans="2:15" ht="14" x14ac:dyDescent="0.15">
      <c r="B70" s="42"/>
      <c r="C70" s="3" t="s">
        <v>17</v>
      </c>
      <c r="D70" s="3" t="s">
        <v>17</v>
      </c>
      <c r="E70" s="3" t="s">
        <v>17</v>
      </c>
      <c r="F70" s="3" t="s">
        <v>17</v>
      </c>
      <c r="G70" s="3" t="s">
        <v>17</v>
      </c>
      <c r="H70" s="3" t="s">
        <v>17</v>
      </c>
      <c r="I70" s="6">
        <v>2.0833333333333335E-4</v>
      </c>
      <c r="J70" s="6">
        <v>2.8935185185185189E-4</v>
      </c>
      <c r="K70" s="6">
        <v>8.1018518518518516E-5</v>
      </c>
      <c r="L70" s="6">
        <v>9.9537037037037042E-4</v>
      </c>
      <c r="M70" s="3" t="s">
        <v>17</v>
      </c>
      <c r="N70" s="6">
        <v>2.7777777777777778E-4</v>
      </c>
      <c r="O70" s="2" t="s">
        <v>16</v>
      </c>
    </row>
    <row r="71" spans="2:15" ht="14" x14ac:dyDescent="0.15">
      <c r="B71" s="40" t="s">
        <v>27</v>
      </c>
      <c r="C71" s="5" t="s">
        <v>17</v>
      </c>
      <c r="D71" s="5" t="s">
        <v>17</v>
      </c>
      <c r="E71" s="5" t="s">
        <v>17</v>
      </c>
      <c r="F71" s="5" t="s">
        <v>17</v>
      </c>
      <c r="G71" s="5" t="s">
        <v>17</v>
      </c>
      <c r="H71" s="5" t="s">
        <v>17</v>
      </c>
      <c r="I71" s="5" t="s">
        <v>17</v>
      </c>
      <c r="J71" s="5" t="s">
        <v>17</v>
      </c>
      <c r="K71" s="5" t="s">
        <v>17</v>
      </c>
      <c r="L71" s="5" t="s">
        <v>17</v>
      </c>
      <c r="M71" s="5" t="s">
        <v>17</v>
      </c>
      <c r="N71" s="5" t="s">
        <v>17</v>
      </c>
      <c r="O71" s="2" t="s">
        <v>20</v>
      </c>
    </row>
    <row r="72" spans="2:15" ht="24" x14ac:dyDescent="0.15">
      <c r="B72" s="41"/>
      <c r="C72" s="4" t="s">
        <v>17</v>
      </c>
      <c r="D72" s="4" t="s">
        <v>17</v>
      </c>
      <c r="E72" s="4" t="s">
        <v>17</v>
      </c>
      <c r="F72" s="4" t="s">
        <v>17</v>
      </c>
      <c r="G72" s="4" t="s">
        <v>17</v>
      </c>
      <c r="H72" s="4" t="s">
        <v>17</v>
      </c>
      <c r="I72" s="4" t="s">
        <v>17</v>
      </c>
      <c r="J72" s="4" t="s">
        <v>17</v>
      </c>
      <c r="K72" s="4" t="s">
        <v>17</v>
      </c>
      <c r="L72" s="4" t="s">
        <v>17</v>
      </c>
      <c r="M72" s="4" t="s">
        <v>17</v>
      </c>
      <c r="N72" s="4" t="s">
        <v>17</v>
      </c>
      <c r="O72" s="2" t="s">
        <v>19</v>
      </c>
    </row>
    <row r="73" spans="2:15" ht="24" x14ac:dyDescent="0.15">
      <c r="B73" s="41"/>
      <c r="C73" s="4" t="s">
        <v>17</v>
      </c>
      <c r="D73" s="4" t="s">
        <v>17</v>
      </c>
      <c r="E73" s="4" t="s">
        <v>17</v>
      </c>
      <c r="F73" s="4" t="s">
        <v>17</v>
      </c>
      <c r="G73" s="4" t="s">
        <v>17</v>
      </c>
      <c r="H73" s="4" t="s">
        <v>17</v>
      </c>
      <c r="I73" s="4" t="s">
        <v>17</v>
      </c>
      <c r="J73" s="4" t="s">
        <v>17</v>
      </c>
      <c r="K73" s="4" t="s">
        <v>17</v>
      </c>
      <c r="L73" s="4" t="s">
        <v>17</v>
      </c>
      <c r="M73" s="4" t="s">
        <v>17</v>
      </c>
      <c r="N73" s="4" t="s">
        <v>17</v>
      </c>
      <c r="O73" s="2" t="s">
        <v>18</v>
      </c>
    </row>
    <row r="74" spans="2:15" ht="14" x14ac:dyDescent="0.15">
      <c r="B74" s="42"/>
      <c r="C74" s="3" t="s">
        <v>17</v>
      </c>
      <c r="D74" s="3" t="s">
        <v>17</v>
      </c>
      <c r="E74" s="3" t="s">
        <v>17</v>
      </c>
      <c r="F74" s="3" t="s">
        <v>17</v>
      </c>
      <c r="G74" s="3" t="s">
        <v>17</v>
      </c>
      <c r="H74" s="3" t="s">
        <v>17</v>
      </c>
      <c r="I74" s="3" t="s">
        <v>17</v>
      </c>
      <c r="J74" s="3" t="s">
        <v>17</v>
      </c>
      <c r="K74" s="3" t="s">
        <v>17</v>
      </c>
      <c r="L74" s="3" t="s">
        <v>17</v>
      </c>
      <c r="M74" s="3" t="s">
        <v>17</v>
      </c>
      <c r="N74" s="3" t="s">
        <v>17</v>
      </c>
      <c r="O74" s="2" t="s">
        <v>16</v>
      </c>
    </row>
    <row r="75" spans="2:15" ht="14" x14ac:dyDescent="0.15">
      <c r="B75" s="40" t="s">
        <v>26</v>
      </c>
      <c r="C75" s="5" t="s">
        <v>17</v>
      </c>
      <c r="D75" s="5" t="s">
        <v>17</v>
      </c>
      <c r="E75" s="5" t="s">
        <v>17</v>
      </c>
      <c r="F75" s="5" t="s">
        <v>17</v>
      </c>
      <c r="G75" s="5" t="s">
        <v>17</v>
      </c>
      <c r="H75" s="5" t="s">
        <v>17</v>
      </c>
      <c r="I75" s="5" t="s">
        <v>17</v>
      </c>
      <c r="J75" s="5" t="s">
        <v>17</v>
      </c>
      <c r="K75" s="5" t="s">
        <v>17</v>
      </c>
      <c r="L75" s="5" t="s">
        <v>17</v>
      </c>
      <c r="M75" s="5" t="s">
        <v>17</v>
      </c>
      <c r="N75" s="5" t="s">
        <v>17</v>
      </c>
      <c r="O75" s="2" t="s">
        <v>20</v>
      </c>
    </row>
    <row r="76" spans="2:15" ht="24" x14ac:dyDescent="0.15">
      <c r="B76" s="41"/>
      <c r="C76" s="4" t="s">
        <v>17</v>
      </c>
      <c r="D76" s="4" t="s">
        <v>17</v>
      </c>
      <c r="E76" s="4" t="s">
        <v>17</v>
      </c>
      <c r="F76" s="4" t="s">
        <v>17</v>
      </c>
      <c r="G76" s="4" t="s">
        <v>17</v>
      </c>
      <c r="H76" s="4" t="s">
        <v>17</v>
      </c>
      <c r="I76" s="4" t="s">
        <v>17</v>
      </c>
      <c r="J76" s="4" t="s">
        <v>17</v>
      </c>
      <c r="K76" s="4" t="s">
        <v>17</v>
      </c>
      <c r="L76" s="4" t="s">
        <v>17</v>
      </c>
      <c r="M76" s="4" t="s">
        <v>17</v>
      </c>
      <c r="N76" s="4" t="s">
        <v>17</v>
      </c>
      <c r="O76" s="2" t="s">
        <v>19</v>
      </c>
    </row>
    <row r="77" spans="2:15" ht="24" x14ac:dyDescent="0.15">
      <c r="B77" s="41"/>
      <c r="C77" s="4" t="s">
        <v>17</v>
      </c>
      <c r="D77" s="4" t="s">
        <v>17</v>
      </c>
      <c r="E77" s="4" t="s">
        <v>17</v>
      </c>
      <c r="F77" s="4" t="s">
        <v>17</v>
      </c>
      <c r="G77" s="4" t="s">
        <v>17</v>
      </c>
      <c r="H77" s="4" t="s">
        <v>17</v>
      </c>
      <c r="I77" s="4" t="s">
        <v>17</v>
      </c>
      <c r="J77" s="4" t="s">
        <v>17</v>
      </c>
      <c r="K77" s="4" t="s">
        <v>17</v>
      </c>
      <c r="L77" s="4" t="s">
        <v>17</v>
      </c>
      <c r="M77" s="4" t="s">
        <v>17</v>
      </c>
      <c r="N77" s="4" t="s">
        <v>17</v>
      </c>
      <c r="O77" s="2" t="s">
        <v>18</v>
      </c>
    </row>
    <row r="78" spans="2:15" ht="14" x14ac:dyDescent="0.15">
      <c r="B78" s="42"/>
      <c r="C78" s="3" t="s">
        <v>17</v>
      </c>
      <c r="D78" s="3" t="s">
        <v>17</v>
      </c>
      <c r="E78" s="3" t="s">
        <v>17</v>
      </c>
      <c r="F78" s="3" t="s">
        <v>17</v>
      </c>
      <c r="G78" s="3" t="s">
        <v>17</v>
      </c>
      <c r="H78" s="3" t="s">
        <v>17</v>
      </c>
      <c r="I78" s="3" t="s">
        <v>17</v>
      </c>
      <c r="J78" s="3" t="s">
        <v>17</v>
      </c>
      <c r="K78" s="3" t="s">
        <v>17</v>
      </c>
      <c r="L78" s="3" t="s">
        <v>17</v>
      </c>
      <c r="M78" s="3" t="s">
        <v>17</v>
      </c>
      <c r="N78" s="3" t="s">
        <v>17</v>
      </c>
      <c r="O78" s="2" t="s">
        <v>16</v>
      </c>
    </row>
    <row r="79" spans="2:15" ht="14" x14ac:dyDescent="0.15">
      <c r="B79" s="40" t="s">
        <v>25</v>
      </c>
      <c r="C79" s="5" t="s">
        <v>17</v>
      </c>
      <c r="D79" s="5" t="s">
        <v>17</v>
      </c>
      <c r="E79" s="5" t="s">
        <v>17</v>
      </c>
      <c r="F79" s="5" t="s">
        <v>17</v>
      </c>
      <c r="G79" s="5" t="s">
        <v>17</v>
      </c>
      <c r="H79" s="5" t="s">
        <v>17</v>
      </c>
      <c r="I79" s="5" t="s">
        <v>17</v>
      </c>
      <c r="J79" s="5" t="s">
        <v>17</v>
      </c>
      <c r="K79" s="5" t="s">
        <v>17</v>
      </c>
      <c r="L79" s="5" t="s">
        <v>17</v>
      </c>
      <c r="M79" s="5" t="s">
        <v>17</v>
      </c>
      <c r="N79" s="5" t="s">
        <v>17</v>
      </c>
      <c r="O79" s="2" t="s">
        <v>20</v>
      </c>
    </row>
    <row r="80" spans="2:15" ht="24" x14ac:dyDescent="0.15">
      <c r="B80" s="41"/>
      <c r="C80" s="4" t="s">
        <v>17</v>
      </c>
      <c r="D80" s="4" t="s">
        <v>17</v>
      </c>
      <c r="E80" s="4" t="s">
        <v>17</v>
      </c>
      <c r="F80" s="4" t="s">
        <v>17</v>
      </c>
      <c r="G80" s="4" t="s">
        <v>17</v>
      </c>
      <c r="H80" s="4" t="s">
        <v>17</v>
      </c>
      <c r="I80" s="4" t="s">
        <v>17</v>
      </c>
      <c r="J80" s="4" t="s">
        <v>17</v>
      </c>
      <c r="K80" s="4" t="s">
        <v>17</v>
      </c>
      <c r="L80" s="4" t="s">
        <v>17</v>
      </c>
      <c r="M80" s="4" t="s">
        <v>17</v>
      </c>
      <c r="N80" s="4" t="s">
        <v>17</v>
      </c>
      <c r="O80" s="2" t="s">
        <v>19</v>
      </c>
    </row>
    <row r="81" spans="2:15" ht="24" x14ac:dyDescent="0.15">
      <c r="B81" s="41"/>
      <c r="C81" s="4" t="s">
        <v>17</v>
      </c>
      <c r="D81" s="4" t="s">
        <v>17</v>
      </c>
      <c r="E81" s="4" t="s">
        <v>17</v>
      </c>
      <c r="F81" s="4" t="s">
        <v>17</v>
      </c>
      <c r="G81" s="4" t="s">
        <v>17</v>
      </c>
      <c r="H81" s="4" t="s">
        <v>17</v>
      </c>
      <c r="I81" s="4" t="s">
        <v>17</v>
      </c>
      <c r="J81" s="4" t="s">
        <v>17</v>
      </c>
      <c r="K81" s="4" t="s">
        <v>17</v>
      </c>
      <c r="L81" s="4" t="s">
        <v>17</v>
      </c>
      <c r="M81" s="4" t="s">
        <v>17</v>
      </c>
      <c r="N81" s="4" t="s">
        <v>17</v>
      </c>
      <c r="O81" s="2" t="s">
        <v>18</v>
      </c>
    </row>
    <row r="82" spans="2:15" ht="14" x14ac:dyDescent="0.15">
      <c r="B82" s="42"/>
      <c r="C82" s="3" t="s">
        <v>17</v>
      </c>
      <c r="D82" s="3" t="s">
        <v>17</v>
      </c>
      <c r="E82" s="3" t="s">
        <v>17</v>
      </c>
      <c r="F82" s="3" t="s">
        <v>17</v>
      </c>
      <c r="G82" s="3" t="s">
        <v>17</v>
      </c>
      <c r="H82" s="3" t="s">
        <v>17</v>
      </c>
      <c r="I82" s="3" t="s">
        <v>17</v>
      </c>
      <c r="J82" s="3" t="s">
        <v>17</v>
      </c>
      <c r="K82" s="3" t="s">
        <v>17</v>
      </c>
      <c r="L82" s="3" t="s">
        <v>17</v>
      </c>
      <c r="M82" s="3" t="s">
        <v>17</v>
      </c>
      <c r="N82" s="3" t="s">
        <v>17</v>
      </c>
      <c r="O82" s="2" t="s">
        <v>16</v>
      </c>
    </row>
    <row r="83" spans="2:15" ht="14" x14ac:dyDescent="0.15">
      <c r="B83" s="40" t="s">
        <v>24</v>
      </c>
      <c r="C83" s="5" t="s">
        <v>17</v>
      </c>
      <c r="D83" s="5" t="s">
        <v>17</v>
      </c>
      <c r="E83" s="5" t="s">
        <v>17</v>
      </c>
      <c r="F83" s="5" t="s">
        <v>17</v>
      </c>
      <c r="G83" s="5" t="s">
        <v>17</v>
      </c>
      <c r="H83" s="5" t="s">
        <v>17</v>
      </c>
      <c r="I83" s="5" t="s">
        <v>17</v>
      </c>
      <c r="J83" s="5" t="s">
        <v>17</v>
      </c>
      <c r="K83" s="5" t="s">
        <v>17</v>
      </c>
      <c r="L83" s="5" t="s">
        <v>17</v>
      </c>
      <c r="M83" s="5" t="s">
        <v>17</v>
      </c>
      <c r="N83" s="5" t="s">
        <v>17</v>
      </c>
      <c r="O83" s="2" t="s">
        <v>20</v>
      </c>
    </row>
    <row r="84" spans="2:15" ht="24" x14ac:dyDescent="0.15">
      <c r="B84" s="41"/>
      <c r="C84" s="4" t="s">
        <v>17</v>
      </c>
      <c r="D84" s="4" t="s">
        <v>17</v>
      </c>
      <c r="E84" s="4" t="s">
        <v>17</v>
      </c>
      <c r="F84" s="4" t="s">
        <v>17</v>
      </c>
      <c r="G84" s="4" t="s">
        <v>17</v>
      </c>
      <c r="H84" s="4" t="s">
        <v>17</v>
      </c>
      <c r="I84" s="4" t="s">
        <v>17</v>
      </c>
      <c r="J84" s="4" t="s">
        <v>17</v>
      </c>
      <c r="K84" s="4" t="s">
        <v>17</v>
      </c>
      <c r="L84" s="4" t="s">
        <v>17</v>
      </c>
      <c r="M84" s="4" t="s">
        <v>17</v>
      </c>
      <c r="N84" s="4" t="s">
        <v>17</v>
      </c>
      <c r="O84" s="2" t="s">
        <v>19</v>
      </c>
    </row>
    <row r="85" spans="2:15" ht="24" x14ac:dyDescent="0.15">
      <c r="B85" s="41"/>
      <c r="C85" s="4" t="s">
        <v>17</v>
      </c>
      <c r="D85" s="4" t="s">
        <v>17</v>
      </c>
      <c r="E85" s="4" t="s">
        <v>17</v>
      </c>
      <c r="F85" s="4" t="s">
        <v>17</v>
      </c>
      <c r="G85" s="4" t="s">
        <v>17</v>
      </c>
      <c r="H85" s="4" t="s">
        <v>17</v>
      </c>
      <c r="I85" s="4" t="s">
        <v>17</v>
      </c>
      <c r="J85" s="4" t="s">
        <v>17</v>
      </c>
      <c r="K85" s="4" t="s">
        <v>17</v>
      </c>
      <c r="L85" s="4" t="s">
        <v>17</v>
      </c>
      <c r="M85" s="4" t="s">
        <v>17</v>
      </c>
      <c r="N85" s="4" t="s">
        <v>17</v>
      </c>
      <c r="O85" s="2" t="s">
        <v>18</v>
      </c>
    </row>
    <row r="86" spans="2:15" ht="14" x14ac:dyDescent="0.15">
      <c r="B86" s="42"/>
      <c r="C86" s="3" t="s">
        <v>17</v>
      </c>
      <c r="D86" s="3" t="s">
        <v>17</v>
      </c>
      <c r="E86" s="3" t="s">
        <v>17</v>
      </c>
      <c r="F86" s="3" t="s">
        <v>17</v>
      </c>
      <c r="G86" s="3" t="s">
        <v>17</v>
      </c>
      <c r="H86" s="3" t="s">
        <v>17</v>
      </c>
      <c r="I86" s="3" t="s">
        <v>17</v>
      </c>
      <c r="J86" s="3" t="s">
        <v>17</v>
      </c>
      <c r="K86" s="3" t="s">
        <v>17</v>
      </c>
      <c r="L86" s="3" t="s">
        <v>17</v>
      </c>
      <c r="M86" s="3" t="s">
        <v>17</v>
      </c>
      <c r="N86" s="3" t="s">
        <v>17</v>
      </c>
      <c r="O86" s="2" t="s">
        <v>16</v>
      </c>
    </row>
    <row r="87" spans="2:15" ht="14" x14ac:dyDescent="0.15">
      <c r="B87" s="40" t="s">
        <v>23</v>
      </c>
      <c r="C87" s="5" t="s">
        <v>17</v>
      </c>
      <c r="D87" s="5" t="s">
        <v>17</v>
      </c>
      <c r="E87" s="5" t="s">
        <v>17</v>
      </c>
      <c r="F87" s="5" t="s">
        <v>17</v>
      </c>
      <c r="G87" s="5" t="s">
        <v>17</v>
      </c>
      <c r="H87" s="5" t="s">
        <v>17</v>
      </c>
      <c r="I87" s="5" t="s">
        <v>17</v>
      </c>
      <c r="J87" s="5" t="s">
        <v>17</v>
      </c>
      <c r="K87" s="5" t="s">
        <v>17</v>
      </c>
      <c r="L87" s="5" t="s">
        <v>17</v>
      </c>
      <c r="M87" s="5" t="s">
        <v>17</v>
      </c>
      <c r="N87" s="5" t="s">
        <v>17</v>
      </c>
      <c r="O87" s="2" t="s">
        <v>20</v>
      </c>
    </row>
    <row r="88" spans="2:15" ht="24" x14ac:dyDescent="0.15">
      <c r="B88" s="41"/>
      <c r="C88" s="4" t="s">
        <v>17</v>
      </c>
      <c r="D88" s="4" t="s">
        <v>17</v>
      </c>
      <c r="E88" s="4" t="s">
        <v>17</v>
      </c>
      <c r="F88" s="4" t="s">
        <v>17</v>
      </c>
      <c r="G88" s="4" t="s">
        <v>17</v>
      </c>
      <c r="H88" s="4" t="s">
        <v>17</v>
      </c>
      <c r="I88" s="4" t="s">
        <v>17</v>
      </c>
      <c r="J88" s="4" t="s">
        <v>17</v>
      </c>
      <c r="K88" s="4" t="s">
        <v>17</v>
      </c>
      <c r="L88" s="4" t="s">
        <v>17</v>
      </c>
      <c r="M88" s="4" t="s">
        <v>17</v>
      </c>
      <c r="N88" s="4" t="s">
        <v>17</v>
      </c>
      <c r="O88" s="2" t="s">
        <v>19</v>
      </c>
    </row>
    <row r="89" spans="2:15" ht="24" x14ac:dyDescent="0.15">
      <c r="B89" s="41"/>
      <c r="C89" s="4" t="s">
        <v>17</v>
      </c>
      <c r="D89" s="4" t="s">
        <v>17</v>
      </c>
      <c r="E89" s="4" t="s">
        <v>17</v>
      </c>
      <c r="F89" s="4" t="s">
        <v>17</v>
      </c>
      <c r="G89" s="4" t="s">
        <v>17</v>
      </c>
      <c r="H89" s="4" t="s">
        <v>17</v>
      </c>
      <c r="I89" s="4" t="s">
        <v>17</v>
      </c>
      <c r="J89" s="4" t="s">
        <v>17</v>
      </c>
      <c r="K89" s="4" t="s">
        <v>17</v>
      </c>
      <c r="L89" s="4" t="s">
        <v>17</v>
      </c>
      <c r="M89" s="4" t="s">
        <v>17</v>
      </c>
      <c r="N89" s="4" t="s">
        <v>17</v>
      </c>
      <c r="O89" s="2" t="s">
        <v>18</v>
      </c>
    </row>
    <row r="90" spans="2:15" ht="14" x14ac:dyDescent="0.15">
      <c r="B90" s="42"/>
      <c r="C90" s="3" t="s">
        <v>17</v>
      </c>
      <c r="D90" s="3" t="s">
        <v>17</v>
      </c>
      <c r="E90" s="3" t="s">
        <v>17</v>
      </c>
      <c r="F90" s="3" t="s">
        <v>17</v>
      </c>
      <c r="G90" s="3" t="s">
        <v>17</v>
      </c>
      <c r="H90" s="3" t="s">
        <v>17</v>
      </c>
      <c r="I90" s="3" t="s">
        <v>17</v>
      </c>
      <c r="J90" s="3" t="s">
        <v>17</v>
      </c>
      <c r="K90" s="3" t="s">
        <v>17</v>
      </c>
      <c r="L90" s="3" t="s">
        <v>17</v>
      </c>
      <c r="M90" s="3" t="s">
        <v>17</v>
      </c>
      <c r="N90" s="3" t="s">
        <v>17</v>
      </c>
      <c r="O90" s="2" t="s">
        <v>16</v>
      </c>
    </row>
    <row r="91" spans="2:15" ht="14" x14ac:dyDescent="0.15">
      <c r="B91" s="40" t="s">
        <v>22</v>
      </c>
      <c r="C91" s="5" t="s">
        <v>17</v>
      </c>
      <c r="D91" s="5" t="s">
        <v>17</v>
      </c>
      <c r="E91" s="5" t="s">
        <v>17</v>
      </c>
      <c r="F91" s="5" t="s">
        <v>17</v>
      </c>
      <c r="G91" s="5" t="s">
        <v>17</v>
      </c>
      <c r="H91" s="5" t="s">
        <v>17</v>
      </c>
      <c r="I91" s="5" t="s">
        <v>17</v>
      </c>
      <c r="J91" s="5" t="s">
        <v>17</v>
      </c>
      <c r="K91" s="5" t="s">
        <v>17</v>
      </c>
      <c r="L91" s="5" t="s">
        <v>17</v>
      </c>
      <c r="M91" s="5" t="s">
        <v>17</v>
      </c>
      <c r="N91" s="5" t="s">
        <v>17</v>
      </c>
      <c r="O91" s="2" t="s">
        <v>20</v>
      </c>
    </row>
    <row r="92" spans="2:15" ht="24" x14ac:dyDescent="0.15">
      <c r="B92" s="41"/>
      <c r="C92" s="4" t="s">
        <v>17</v>
      </c>
      <c r="D92" s="4" t="s">
        <v>17</v>
      </c>
      <c r="E92" s="4" t="s">
        <v>17</v>
      </c>
      <c r="F92" s="4" t="s">
        <v>17</v>
      </c>
      <c r="G92" s="4" t="s">
        <v>17</v>
      </c>
      <c r="H92" s="4" t="s">
        <v>17</v>
      </c>
      <c r="I92" s="4" t="s">
        <v>17</v>
      </c>
      <c r="J92" s="4" t="s">
        <v>17</v>
      </c>
      <c r="K92" s="4" t="s">
        <v>17</v>
      </c>
      <c r="L92" s="4" t="s">
        <v>17</v>
      </c>
      <c r="M92" s="4" t="s">
        <v>17</v>
      </c>
      <c r="N92" s="4" t="s">
        <v>17</v>
      </c>
      <c r="O92" s="2" t="s">
        <v>19</v>
      </c>
    </row>
    <row r="93" spans="2:15" ht="24" x14ac:dyDescent="0.15">
      <c r="B93" s="41"/>
      <c r="C93" s="4" t="s">
        <v>17</v>
      </c>
      <c r="D93" s="4" t="s">
        <v>17</v>
      </c>
      <c r="E93" s="4" t="s">
        <v>17</v>
      </c>
      <c r="F93" s="4" t="s">
        <v>17</v>
      </c>
      <c r="G93" s="4" t="s">
        <v>17</v>
      </c>
      <c r="H93" s="4" t="s">
        <v>17</v>
      </c>
      <c r="I93" s="4" t="s">
        <v>17</v>
      </c>
      <c r="J93" s="4" t="s">
        <v>17</v>
      </c>
      <c r="K93" s="4" t="s">
        <v>17</v>
      </c>
      <c r="L93" s="4" t="s">
        <v>17</v>
      </c>
      <c r="M93" s="4" t="s">
        <v>17</v>
      </c>
      <c r="N93" s="4" t="s">
        <v>17</v>
      </c>
      <c r="O93" s="2" t="s">
        <v>18</v>
      </c>
    </row>
    <row r="94" spans="2:15" ht="14" x14ac:dyDescent="0.15">
      <c r="B94" s="42"/>
      <c r="C94" s="3" t="s">
        <v>17</v>
      </c>
      <c r="D94" s="3" t="s">
        <v>17</v>
      </c>
      <c r="E94" s="3" t="s">
        <v>17</v>
      </c>
      <c r="F94" s="3" t="s">
        <v>17</v>
      </c>
      <c r="G94" s="3" t="s">
        <v>17</v>
      </c>
      <c r="H94" s="3" t="s">
        <v>17</v>
      </c>
      <c r="I94" s="3" t="s">
        <v>17</v>
      </c>
      <c r="J94" s="3" t="s">
        <v>17</v>
      </c>
      <c r="K94" s="3" t="s">
        <v>17</v>
      </c>
      <c r="L94" s="3" t="s">
        <v>17</v>
      </c>
      <c r="M94" s="3" t="s">
        <v>17</v>
      </c>
      <c r="N94" s="3" t="s">
        <v>17</v>
      </c>
      <c r="O94" s="2" t="s">
        <v>16</v>
      </c>
    </row>
    <row r="95" spans="2:15" ht="14" x14ac:dyDescent="0.15">
      <c r="B95" s="40" t="s">
        <v>21</v>
      </c>
      <c r="C95" s="5" t="s">
        <v>17</v>
      </c>
      <c r="D95" s="5" t="s">
        <v>17</v>
      </c>
      <c r="E95" s="5" t="s">
        <v>17</v>
      </c>
      <c r="F95" s="5" t="s">
        <v>17</v>
      </c>
      <c r="G95" s="5" t="s">
        <v>17</v>
      </c>
      <c r="H95" s="5" t="s">
        <v>17</v>
      </c>
      <c r="I95" s="5" t="s">
        <v>17</v>
      </c>
      <c r="J95" s="5" t="s">
        <v>17</v>
      </c>
      <c r="K95" s="5" t="s">
        <v>17</v>
      </c>
      <c r="L95" s="5" t="s">
        <v>17</v>
      </c>
      <c r="M95" s="5" t="s">
        <v>17</v>
      </c>
      <c r="N95" s="5" t="s">
        <v>17</v>
      </c>
      <c r="O95" s="2" t="s">
        <v>20</v>
      </c>
    </row>
    <row r="96" spans="2:15" ht="24" x14ac:dyDescent="0.15">
      <c r="B96" s="41"/>
      <c r="C96" s="4" t="s">
        <v>17</v>
      </c>
      <c r="D96" s="4" t="s">
        <v>17</v>
      </c>
      <c r="E96" s="4" t="s">
        <v>17</v>
      </c>
      <c r="F96" s="4" t="s">
        <v>17</v>
      </c>
      <c r="G96" s="4" t="s">
        <v>17</v>
      </c>
      <c r="H96" s="4" t="s">
        <v>17</v>
      </c>
      <c r="I96" s="4" t="s">
        <v>17</v>
      </c>
      <c r="J96" s="4" t="s">
        <v>17</v>
      </c>
      <c r="K96" s="4" t="s">
        <v>17</v>
      </c>
      <c r="L96" s="4" t="s">
        <v>17</v>
      </c>
      <c r="M96" s="4" t="s">
        <v>17</v>
      </c>
      <c r="N96" s="4" t="s">
        <v>17</v>
      </c>
      <c r="O96" s="2" t="s">
        <v>19</v>
      </c>
    </row>
    <row r="97" spans="1:15" ht="24" x14ac:dyDescent="0.15">
      <c r="B97" s="41"/>
      <c r="C97" s="4" t="s">
        <v>17</v>
      </c>
      <c r="D97" s="4" t="s">
        <v>17</v>
      </c>
      <c r="E97" s="4" t="s">
        <v>17</v>
      </c>
      <c r="F97" s="4" t="s">
        <v>17</v>
      </c>
      <c r="G97" s="4" t="s">
        <v>17</v>
      </c>
      <c r="H97" s="4" t="s">
        <v>17</v>
      </c>
      <c r="I97" s="4" t="s">
        <v>17</v>
      </c>
      <c r="J97" s="4" t="s">
        <v>17</v>
      </c>
      <c r="K97" s="4" t="s">
        <v>17</v>
      </c>
      <c r="L97" s="4" t="s">
        <v>17</v>
      </c>
      <c r="M97" s="4" t="s">
        <v>17</v>
      </c>
      <c r="N97" s="4" t="s">
        <v>17</v>
      </c>
      <c r="O97" s="2" t="s">
        <v>18</v>
      </c>
    </row>
    <row r="98" spans="1:15" ht="14" x14ac:dyDescent="0.15">
      <c r="B98" s="42"/>
      <c r="C98" s="3" t="s">
        <v>17</v>
      </c>
      <c r="D98" s="3" t="s">
        <v>17</v>
      </c>
      <c r="E98" s="3" t="s">
        <v>17</v>
      </c>
      <c r="F98" s="3" t="s">
        <v>17</v>
      </c>
      <c r="G98" s="3" t="s">
        <v>17</v>
      </c>
      <c r="H98" s="3" t="s">
        <v>17</v>
      </c>
      <c r="I98" s="3" t="s">
        <v>17</v>
      </c>
      <c r="J98" s="3" t="s">
        <v>17</v>
      </c>
      <c r="K98" s="3" t="s">
        <v>17</v>
      </c>
      <c r="L98" s="3" t="s">
        <v>17</v>
      </c>
      <c r="M98" s="3" t="s">
        <v>17</v>
      </c>
      <c r="N98" s="3" t="s">
        <v>17</v>
      </c>
      <c r="O98" s="2" t="s">
        <v>16</v>
      </c>
    </row>
    <row r="100" spans="1:15" x14ac:dyDescent="0.15">
      <c r="A100" s="9"/>
      <c r="B100" s="8">
        <v>1</v>
      </c>
      <c r="C100" s="8">
        <v>2</v>
      </c>
      <c r="D100" s="8">
        <v>3</v>
      </c>
      <c r="E100" s="8">
        <v>4</v>
      </c>
      <c r="F100" s="8">
        <v>5</v>
      </c>
      <c r="G100" s="8">
        <v>6</v>
      </c>
      <c r="H100" s="8">
        <v>7</v>
      </c>
      <c r="I100" s="8">
        <v>8</v>
      </c>
      <c r="J100" s="8">
        <v>9</v>
      </c>
      <c r="K100" s="8">
        <v>10</v>
      </c>
      <c r="L100" s="8">
        <v>11</v>
      </c>
      <c r="M100" s="8">
        <v>12</v>
      </c>
    </row>
    <row r="101" spans="1:15" ht="14" x14ac:dyDescent="0.15">
      <c r="A101" s="8" t="s">
        <v>28</v>
      </c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2" t="s">
        <v>154</v>
      </c>
    </row>
    <row r="102" spans="1:15" ht="14" x14ac:dyDescent="0.15">
      <c r="A102" s="8" t="s">
        <v>27</v>
      </c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2" t="s">
        <v>154</v>
      </c>
    </row>
    <row r="103" spans="1:15" ht="14" x14ac:dyDescent="0.15">
      <c r="A103" s="8" t="s">
        <v>26</v>
      </c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2" t="s">
        <v>154</v>
      </c>
    </row>
    <row r="104" spans="1:15" ht="14" x14ac:dyDescent="0.15">
      <c r="A104" s="8" t="s">
        <v>25</v>
      </c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2" t="s">
        <v>154</v>
      </c>
    </row>
    <row r="105" spans="1:15" ht="14" x14ac:dyDescent="0.15">
      <c r="A105" s="8" t="s">
        <v>24</v>
      </c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2" t="s">
        <v>154</v>
      </c>
    </row>
    <row r="106" spans="1:15" ht="14" x14ac:dyDescent="0.15">
      <c r="A106" s="8" t="s">
        <v>23</v>
      </c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2" t="s">
        <v>154</v>
      </c>
    </row>
    <row r="107" spans="1:15" ht="14" x14ac:dyDescent="0.15">
      <c r="A107" s="8" t="s">
        <v>22</v>
      </c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2" t="s">
        <v>154</v>
      </c>
    </row>
    <row r="108" spans="1:15" ht="14" x14ac:dyDescent="0.15">
      <c r="A108" s="8" t="s">
        <v>21</v>
      </c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2" t="s">
        <v>154</v>
      </c>
    </row>
  </sheetData>
  <mergeCells count="10">
    <mergeCell ref="B91:B94"/>
    <mergeCell ref="B95:B98"/>
    <mergeCell ref="J25:L25"/>
    <mergeCell ref="M25:O25"/>
    <mergeCell ref="B67:B70"/>
    <mergeCell ref="B71:B74"/>
    <mergeCell ref="B75:B78"/>
    <mergeCell ref="B79:B82"/>
    <mergeCell ref="B83:B86"/>
    <mergeCell ref="B87:B90"/>
  </mergeCells>
  <pageMargins left="0.78740157499999996" right="0.78740157499999996" top="0.984251969" bottom="0.984251969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79DFA-5BA0-714B-8ECD-9A294CF963EA}">
  <dimension ref="A2:CU98"/>
  <sheetViews>
    <sheetView topLeftCell="B13" workbookViewId="0">
      <selection activeCell="R18" sqref="R18"/>
    </sheetView>
  </sheetViews>
  <sheetFormatPr baseColWidth="10" defaultColWidth="9.1640625" defaultRowHeight="13" x14ac:dyDescent="0.15"/>
  <cols>
    <col min="1" max="1" width="20.6640625" style="1" customWidth="1"/>
    <col min="2" max="2" width="12.6640625" style="1" customWidth="1"/>
    <col min="3" max="26" width="9.1640625" style="1"/>
    <col min="27" max="27" width="12.33203125" style="1" bestFit="1" customWidth="1"/>
    <col min="28" max="16384" width="9.1640625" style="1"/>
  </cols>
  <sheetData>
    <row r="2" spans="1:2" x14ac:dyDescent="0.15">
      <c r="A2" s="1" t="s">
        <v>153</v>
      </c>
      <c r="B2" s="32">
        <v>37106</v>
      </c>
    </row>
    <row r="4" spans="1:2" x14ac:dyDescent="0.15">
      <c r="A4" s="1" t="s">
        <v>152</v>
      </c>
    </row>
    <row r="5" spans="1:2" x14ac:dyDescent="0.15">
      <c r="A5" s="1" t="s">
        <v>151</v>
      </c>
    </row>
    <row r="6" spans="1:2" x14ac:dyDescent="0.15">
      <c r="A6" s="1" t="s">
        <v>150</v>
      </c>
      <c r="B6" s="1" t="s">
        <v>149</v>
      </c>
    </row>
    <row r="7" spans="1:2" x14ac:dyDescent="0.15">
      <c r="A7" s="1" t="s">
        <v>148</v>
      </c>
      <c r="B7" s="32">
        <v>43893</v>
      </c>
    </row>
    <row r="8" spans="1:2" x14ac:dyDescent="0.15">
      <c r="A8" s="1" t="s">
        <v>127</v>
      </c>
      <c r="B8" s="31">
        <v>0.62965277777777773</v>
      </c>
    </row>
    <row r="9" spans="1:2" x14ac:dyDescent="0.15">
      <c r="A9" s="1" t="s">
        <v>147</v>
      </c>
      <c r="B9" s="1" t="s">
        <v>146</v>
      </c>
    </row>
    <row r="10" spans="1:2" x14ac:dyDescent="0.15">
      <c r="A10" s="1" t="s">
        <v>145</v>
      </c>
      <c r="B10" s="1" t="s">
        <v>144</v>
      </c>
    </row>
    <row r="11" spans="1:2" x14ac:dyDescent="0.15">
      <c r="A11" s="1" t="s">
        <v>143</v>
      </c>
      <c r="B11" s="1" t="s">
        <v>142</v>
      </c>
    </row>
    <row r="13" spans="1:2" ht="14" x14ac:dyDescent="0.15">
      <c r="A13" s="15" t="s">
        <v>141</v>
      </c>
      <c r="B13" s="14"/>
    </row>
    <row r="14" spans="1:2" x14ac:dyDescent="0.15">
      <c r="A14" s="1" t="s">
        <v>140</v>
      </c>
      <c r="B14" s="1" t="s">
        <v>139</v>
      </c>
    </row>
    <row r="15" spans="1:2" x14ac:dyDescent="0.15">
      <c r="A15" s="1" t="s">
        <v>138</v>
      </c>
    </row>
    <row r="16" spans="1:2" x14ac:dyDescent="0.15">
      <c r="A16" s="1" t="s">
        <v>137</v>
      </c>
      <c r="B16" s="1" t="s">
        <v>163</v>
      </c>
    </row>
    <row r="17" spans="1:99" x14ac:dyDescent="0.15">
      <c r="A17" s="1" t="s">
        <v>135</v>
      </c>
      <c r="B17" s="1" t="s">
        <v>134</v>
      </c>
    </row>
    <row r="18" spans="1:99" x14ac:dyDescent="0.15">
      <c r="B18" s="1" t="s">
        <v>167</v>
      </c>
    </row>
    <row r="19" spans="1:99" x14ac:dyDescent="0.15">
      <c r="B19" s="1" t="s">
        <v>132</v>
      </c>
    </row>
    <row r="20" spans="1:99" x14ac:dyDescent="0.15">
      <c r="B20" s="1" t="s">
        <v>131</v>
      </c>
    </row>
    <row r="21" spans="1:99" x14ac:dyDescent="0.15">
      <c r="A21" s="1" t="s">
        <v>130</v>
      </c>
    </row>
    <row r="23" spans="1:99" x14ac:dyDescent="0.15">
      <c r="A23" s="15">
        <v>582</v>
      </c>
      <c r="B23" s="14"/>
    </row>
    <row r="24" spans="1:99" ht="14" thickBot="1" x14ac:dyDescent="0.2"/>
    <row r="25" spans="1:99" ht="14" x14ac:dyDescent="0.15">
      <c r="B25" s="8" t="s">
        <v>127</v>
      </c>
      <c r="C25" s="8" t="s">
        <v>126</v>
      </c>
      <c r="D25" s="8" t="s">
        <v>161</v>
      </c>
      <c r="E25" s="8" t="s">
        <v>160</v>
      </c>
      <c r="F25" s="8" t="s">
        <v>159</v>
      </c>
      <c r="G25" s="8" t="s">
        <v>158</v>
      </c>
      <c r="H25" s="8" t="s">
        <v>157</v>
      </c>
      <c r="I25" s="8" t="s">
        <v>156</v>
      </c>
      <c r="J25" s="8" t="s">
        <v>119</v>
      </c>
      <c r="K25" s="8" t="s">
        <v>118</v>
      </c>
      <c r="L25" s="8" t="s">
        <v>117</v>
      </c>
      <c r="M25" s="8" t="s">
        <v>116</v>
      </c>
      <c r="N25" s="8" t="s">
        <v>115</v>
      </c>
      <c r="O25" s="8" t="s">
        <v>114</v>
      </c>
      <c r="P25" s="8" t="s">
        <v>113</v>
      </c>
      <c r="Q25" s="8" t="s">
        <v>112</v>
      </c>
      <c r="R25" s="8" t="s">
        <v>111</v>
      </c>
      <c r="S25" s="8" t="s">
        <v>110</v>
      </c>
      <c r="T25" s="8" t="s">
        <v>109</v>
      </c>
      <c r="U25" s="30" t="s">
        <v>108</v>
      </c>
      <c r="V25" s="43" t="s">
        <v>166</v>
      </c>
      <c r="W25" s="44"/>
      <c r="X25" s="45"/>
      <c r="Y25" s="46" t="s">
        <v>0</v>
      </c>
      <c r="Z25" s="44"/>
      <c r="AA25" s="47"/>
      <c r="AB25" s="26" t="s">
        <v>101</v>
      </c>
      <c r="AC25" s="8" t="s">
        <v>100</v>
      </c>
      <c r="AD25" s="8" t="s">
        <v>99</v>
      </c>
      <c r="AE25" s="8" t="s">
        <v>98</v>
      </c>
      <c r="AF25" s="8" t="s">
        <v>97</v>
      </c>
      <c r="AG25" s="8" t="s">
        <v>96</v>
      </c>
      <c r="AH25" s="8" t="s">
        <v>95</v>
      </c>
      <c r="AI25" s="8" t="s">
        <v>94</v>
      </c>
      <c r="AJ25" s="8" t="s">
        <v>93</v>
      </c>
      <c r="AK25" s="8" t="s">
        <v>92</v>
      </c>
      <c r="AL25" s="8" t="s">
        <v>91</v>
      </c>
      <c r="AM25" s="8" t="s">
        <v>90</v>
      </c>
      <c r="AN25" s="8" t="s">
        <v>89</v>
      </c>
      <c r="AO25" s="8" t="s">
        <v>88</v>
      </c>
      <c r="AP25" s="8" t="s">
        <v>87</v>
      </c>
      <c r="AQ25" s="8" t="s">
        <v>86</v>
      </c>
      <c r="AR25" s="8" t="s">
        <v>85</v>
      </c>
      <c r="AS25" s="8" t="s">
        <v>84</v>
      </c>
      <c r="AT25" s="8" t="s">
        <v>83</v>
      </c>
      <c r="AU25" s="8" t="s">
        <v>82</v>
      </c>
      <c r="AV25" s="8" t="s">
        <v>81</v>
      </c>
      <c r="AW25" s="8" t="s">
        <v>80</v>
      </c>
      <c r="AX25" s="8" t="s">
        <v>79</v>
      </c>
      <c r="AY25" s="8" t="s">
        <v>78</v>
      </c>
      <c r="AZ25" s="8" t="s">
        <v>77</v>
      </c>
      <c r="BA25" s="8" t="s">
        <v>76</v>
      </c>
      <c r="BB25" s="8" t="s">
        <v>75</v>
      </c>
      <c r="BC25" s="8" t="s">
        <v>74</v>
      </c>
      <c r="BD25" s="8" t="s">
        <v>73</v>
      </c>
      <c r="BE25" s="8" t="s">
        <v>72</v>
      </c>
      <c r="BF25" s="8" t="s">
        <v>71</v>
      </c>
      <c r="BG25" s="8" t="s">
        <v>70</v>
      </c>
      <c r="BH25" s="8" t="s">
        <v>69</v>
      </c>
      <c r="BI25" s="8" t="s">
        <v>68</v>
      </c>
      <c r="BJ25" s="8" t="s">
        <v>67</v>
      </c>
      <c r="BK25" s="8" t="s">
        <v>66</v>
      </c>
      <c r="BL25" s="8" t="s">
        <v>65</v>
      </c>
      <c r="BM25" s="8" t="s">
        <v>64</v>
      </c>
      <c r="BN25" s="8" t="s">
        <v>63</v>
      </c>
      <c r="BO25" s="8" t="s">
        <v>62</v>
      </c>
      <c r="BP25" s="8" t="s">
        <v>61</v>
      </c>
      <c r="BQ25" s="8" t="s">
        <v>60</v>
      </c>
      <c r="BR25" s="8" t="s">
        <v>59</v>
      </c>
      <c r="BS25" s="8" t="s">
        <v>58</v>
      </c>
      <c r="BT25" s="8" t="s">
        <v>57</v>
      </c>
      <c r="BU25" s="8" t="s">
        <v>56</v>
      </c>
      <c r="BV25" s="8" t="s">
        <v>55</v>
      </c>
      <c r="BW25" s="8" t="s">
        <v>54</v>
      </c>
      <c r="BX25" s="8" t="s">
        <v>53</v>
      </c>
      <c r="BY25" s="8" t="s">
        <v>52</v>
      </c>
      <c r="BZ25" s="8" t="s">
        <v>51</v>
      </c>
      <c r="CA25" s="8" t="s">
        <v>50</v>
      </c>
      <c r="CB25" s="8" t="s">
        <v>49</v>
      </c>
      <c r="CC25" s="8" t="s">
        <v>48</v>
      </c>
      <c r="CD25" s="8" t="s">
        <v>47</v>
      </c>
      <c r="CE25" s="8" t="s">
        <v>46</v>
      </c>
      <c r="CF25" s="8" t="s">
        <v>45</v>
      </c>
      <c r="CG25" s="8" t="s">
        <v>44</v>
      </c>
      <c r="CH25" s="8" t="s">
        <v>43</v>
      </c>
      <c r="CI25" s="8" t="s">
        <v>42</v>
      </c>
      <c r="CJ25" s="8" t="s">
        <v>41</v>
      </c>
      <c r="CK25" s="8" t="s">
        <v>40</v>
      </c>
      <c r="CL25" s="8" t="s">
        <v>39</v>
      </c>
      <c r="CM25" s="8" t="s">
        <v>38</v>
      </c>
      <c r="CN25" s="8" t="s">
        <v>37</v>
      </c>
      <c r="CO25" s="8" t="s">
        <v>36</v>
      </c>
      <c r="CP25" s="8" t="s">
        <v>35</v>
      </c>
      <c r="CQ25" s="8" t="s">
        <v>34</v>
      </c>
      <c r="CR25" s="8" t="s">
        <v>33</v>
      </c>
      <c r="CS25" s="8" t="s">
        <v>32</v>
      </c>
      <c r="CT25" s="8" t="s">
        <v>31</v>
      </c>
      <c r="CU25" s="8" t="s">
        <v>30</v>
      </c>
    </row>
    <row r="26" spans="1:99" x14ac:dyDescent="0.15">
      <c r="B26" s="18">
        <v>0</v>
      </c>
      <c r="C26" s="18">
        <v>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22"/>
      <c r="V26" s="21">
        <v>1.133</v>
      </c>
      <c r="W26" s="18">
        <v>1.1180000000000001</v>
      </c>
      <c r="X26" s="18">
        <v>1.111</v>
      </c>
      <c r="Y26" s="18">
        <v>1.113</v>
      </c>
      <c r="Z26" s="18">
        <v>1.0940000000000001</v>
      </c>
      <c r="AA26" s="20">
        <v>1.1879999999999999</v>
      </c>
      <c r="AB26" s="19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</row>
    <row r="27" spans="1:99" x14ac:dyDescent="0.15">
      <c r="B27" s="18">
        <f t="shared" ref="B27:B62" si="0">B26+5</f>
        <v>5</v>
      </c>
      <c r="C27" s="18">
        <v>0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22"/>
      <c r="V27" s="21">
        <v>1.141</v>
      </c>
      <c r="W27" s="18">
        <v>1.1259999999999999</v>
      </c>
      <c r="X27" s="18">
        <v>1.117</v>
      </c>
      <c r="Y27" s="18">
        <v>1.113</v>
      </c>
      <c r="Z27" s="18">
        <v>1.0980000000000001</v>
      </c>
      <c r="AA27" s="20">
        <v>1.1719999999999999</v>
      </c>
      <c r="AB27" s="19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</row>
    <row r="28" spans="1:99" x14ac:dyDescent="0.15">
      <c r="B28" s="18">
        <f t="shared" si="0"/>
        <v>10</v>
      </c>
      <c r="C28" s="18">
        <v>0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22"/>
      <c r="V28" s="21">
        <v>1.1479999999999999</v>
      </c>
      <c r="W28" s="18">
        <v>1.1319999999999999</v>
      </c>
      <c r="X28" s="18">
        <v>1.123</v>
      </c>
      <c r="Y28" s="18">
        <v>1.1120000000000001</v>
      </c>
      <c r="Z28" s="18">
        <v>1.1020000000000001</v>
      </c>
      <c r="AA28" s="20">
        <v>1.167</v>
      </c>
      <c r="AB28" s="19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</row>
    <row r="29" spans="1:99" x14ac:dyDescent="0.15">
      <c r="B29" s="18">
        <f t="shared" si="0"/>
        <v>15</v>
      </c>
      <c r="C29" s="18">
        <v>0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22"/>
      <c r="V29" s="21">
        <v>1.153</v>
      </c>
      <c r="W29" s="18">
        <v>1.141</v>
      </c>
      <c r="X29" s="18">
        <v>1.1279999999999999</v>
      </c>
      <c r="Y29" s="18">
        <v>1.1040000000000001</v>
      </c>
      <c r="Z29" s="18">
        <v>1.101</v>
      </c>
      <c r="AA29" s="20">
        <v>1.1659999999999999</v>
      </c>
      <c r="AB29" s="19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</row>
    <row r="30" spans="1:99" x14ac:dyDescent="0.15">
      <c r="B30" s="18">
        <f t="shared" si="0"/>
        <v>20</v>
      </c>
      <c r="C30" s="18">
        <v>0</v>
      </c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2"/>
      <c r="V30" s="21">
        <v>1.165</v>
      </c>
      <c r="W30" s="18">
        <v>1.1439999999999999</v>
      </c>
      <c r="X30" s="18">
        <v>1.1319999999999999</v>
      </c>
      <c r="Y30" s="18">
        <v>1.103</v>
      </c>
      <c r="Z30" s="18">
        <v>1.105</v>
      </c>
      <c r="AA30" s="20">
        <v>1.1679999999999999</v>
      </c>
      <c r="AB30" s="19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</row>
    <row r="31" spans="1:99" x14ac:dyDescent="0.15">
      <c r="B31" s="18">
        <f t="shared" si="0"/>
        <v>25</v>
      </c>
      <c r="C31" s="18">
        <v>0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22"/>
      <c r="V31" s="21">
        <v>1.171</v>
      </c>
      <c r="W31" s="18">
        <v>1.1519999999999999</v>
      </c>
      <c r="X31" s="18">
        <v>1.141</v>
      </c>
      <c r="Y31" s="18">
        <v>1.103</v>
      </c>
      <c r="Z31" s="18">
        <v>1.1080000000000001</v>
      </c>
      <c r="AA31" s="20">
        <v>1.167</v>
      </c>
      <c r="AB31" s="19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</row>
    <row r="32" spans="1:99" x14ac:dyDescent="0.15">
      <c r="B32" s="18">
        <f t="shared" si="0"/>
        <v>30</v>
      </c>
      <c r="C32" s="18">
        <v>0</v>
      </c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22"/>
      <c r="V32" s="21">
        <v>1.179</v>
      </c>
      <c r="W32" s="18">
        <v>1.1539999999999999</v>
      </c>
      <c r="X32" s="18">
        <v>1.147</v>
      </c>
      <c r="Y32" s="18">
        <v>1.1060000000000001</v>
      </c>
      <c r="Z32" s="18">
        <v>1.1080000000000001</v>
      </c>
      <c r="AA32" s="20">
        <v>1.17</v>
      </c>
      <c r="AB32" s="19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</row>
    <row r="33" spans="2:99" x14ac:dyDescent="0.15">
      <c r="B33" s="18">
        <f t="shared" si="0"/>
        <v>35</v>
      </c>
      <c r="C33" s="18">
        <v>0</v>
      </c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22"/>
      <c r="V33" s="21">
        <v>1.1830000000000001</v>
      </c>
      <c r="W33" s="18">
        <v>1.161</v>
      </c>
      <c r="X33" s="18">
        <v>1.157</v>
      </c>
      <c r="Y33" s="18">
        <v>1.1040000000000001</v>
      </c>
      <c r="Z33" s="18">
        <v>1.111</v>
      </c>
      <c r="AA33" s="20">
        <v>1.169</v>
      </c>
      <c r="AB33" s="19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</row>
    <row r="34" spans="2:99" x14ac:dyDescent="0.15">
      <c r="B34" s="18">
        <f t="shared" si="0"/>
        <v>40</v>
      </c>
      <c r="C34" s="18">
        <v>0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22"/>
      <c r="V34" s="21">
        <v>1.1910000000000001</v>
      </c>
      <c r="W34" s="18">
        <v>1.169</v>
      </c>
      <c r="X34" s="18">
        <v>1.1639999999999999</v>
      </c>
      <c r="Y34" s="18">
        <v>1.107</v>
      </c>
      <c r="Z34" s="18">
        <v>1.1120000000000001</v>
      </c>
      <c r="AA34" s="20">
        <v>1.1719999999999999</v>
      </c>
      <c r="AB34" s="19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</row>
    <row r="35" spans="2:99" x14ac:dyDescent="0.15">
      <c r="B35" s="18">
        <f t="shared" si="0"/>
        <v>45</v>
      </c>
      <c r="C35" s="18">
        <v>0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22"/>
      <c r="V35" s="21">
        <v>1.1970000000000001</v>
      </c>
      <c r="W35" s="18">
        <v>1.175</v>
      </c>
      <c r="X35" s="18">
        <v>1.17</v>
      </c>
      <c r="Y35" s="18">
        <v>1.107</v>
      </c>
      <c r="Z35" s="18">
        <v>1.113</v>
      </c>
      <c r="AA35" s="20">
        <v>1.171</v>
      </c>
      <c r="AB35" s="19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  <c r="CU35" s="18"/>
    </row>
    <row r="36" spans="2:99" x14ac:dyDescent="0.15">
      <c r="B36" s="18">
        <f t="shared" si="0"/>
        <v>50</v>
      </c>
      <c r="C36" s="18">
        <v>0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22"/>
      <c r="V36" s="21">
        <v>1.2030000000000001</v>
      </c>
      <c r="W36" s="18">
        <v>1.18</v>
      </c>
      <c r="X36" s="18">
        <v>1.1759999999999999</v>
      </c>
      <c r="Y36" s="18">
        <v>1.109</v>
      </c>
      <c r="Z36" s="18">
        <v>1.111</v>
      </c>
      <c r="AA36" s="20">
        <v>1.1659999999999999</v>
      </c>
      <c r="AB36" s="19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  <c r="CU36" s="18"/>
    </row>
    <row r="37" spans="2:99" x14ac:dyDescent="0.15">
      <c r="B37" s="18">
        <f t="shared" si="0"/>
        <v>55</v>
      </c>
      <c r="C37" s="18">
        <v>0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22"/>
      <c r="V37" s="21">
        <v>1.2130000000000001</v>
      </c>
      <c r="W37" s="18">
        <v>1.1910000000000001</v>
      </c>
      <c r="X37" s="18">
        <v>1.181</v>
      </c>
      <c r="Y37" s="18">
        <v>1.1080000000000001</v>
      </c>
      <c r="Z37" s="18">
        <v>1.115</v>
      </c>
      <c r="AA37" s="20">
        <v>1.1719999999999999</v>
      </c>
      <c r="AB37" s="19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</row>
    <row r="38" spans="2:99" x14ac:dyDescent="0.15">
      <c r="B38" s="18">
        <f t="shared" si="0"/>
        <v>60</v>
      </c>
      <c r="C38" s="18">
        <v>0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22"/>
      <c r="V38" s="21">
        <v>1.2190000000000001</v>
      </c>
      <c r="W38" s="18">
        <v>1.1950000000000001</v>
      </c>
      <c r="X38" s="18">
        <v>1.1879999999999999</v>
      </c>
      <c r="Y38" s="18">
        <v>1.1100000000000001</v>
      </c>
      <c r="Z38" s="18">
        <v>1.1140000000000001</v>
      </c>
      <c r="AA38" s="20">
        <v>1.1679999999999999</v>
      </c>
      <c r="AB38" s="19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</row>
    <row r="39" spans="2:99" x14ac:dyDescent="0.15">
      <c r="B39" s="18">
        <f t="shared" si="0"/>
        <v>65</v>
      </c>
      <c r="C39" s="18">
        <v>0</v>
      </c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22"/>
      <c r="V39" s="21">
        <v>1.2250000000000001</v>
      </c>
      <c r="W39" s="18">
        <v>1.2010000000000001</v>
      </c>
      <c r="X39" s="18">
        <v>1.1930000000000001</v>
      </c>
      <c r="Y39" s="18">
        <v>1.109</v>
      </c>
      <c r="Z39" s="18">
        <v>1.1160000000000001</v>
      </c>
      <c r="AA39" s="20">
        <v>1.173</v>
      </c>
      <c r="AB39" s="19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/>
    </row>
    <row r="40" spans="2:99" x14ac:dyDescent="0.15">
      <c r="B40" s="18">
        <f t="shared" si="0"/>
        <v>70</v>
      </c>
      <c r="C40" s="18">
        <v>0</v>
      </c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22"/>
      <c r="V40" s="21">
        <v>1.2310000000000001</v>
      </c>
      <c r="W40" s="18">
        <v>1.208</v>
      </c>
      <c r="X40" s="18">
        <v>1.1990000000000001</v>
      </c>
      <c r="Y40" s="18">
        <v>1.1100000000000001</v>
      </c>
      <c r="Z40" s="18">
        <v>1.1120000000000001</v>
      </c>
      <c r="AA40" s="20">
        <v>1.1679999999999999</v>
      </c>
      <c r="AB40" s="19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</row>
    <row r="41" spans="2:99" x14ac:dyDescent="0.15">
      <c r="B41" s="18">
        <f t="shared" si="0"/>
        <v>75</v>
      </c>
      <c r="C41" s="18">
        <v>0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22"/>
      <c r="V41" s="21">
        <v>1.2370000000000001</v>
      </c>
      <c r="W41" s="18">
        <v>1.216</v>
      </c>
      <c r="X41" s="18">
        <v>1.2070000000000001</v>
      </c>
      <c r="Y41" s="18">
        <v>1.109</v>
      </c>
      <c r="Z41" s="18">
        <v>1.1120000000000001</v>
      </c>
      <c r="AA41" s="20">
        <v>1.169</v>
      </c>
      <c r="AB41" s="19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</row>
    <row r="42" spans="2:99" x14ac:dyDescent="0.15">
      <c r="B42" s="18">
        <f t="shared" si="0"/>
        <v>80</v>
      </c>
      <c r="C42" s="18">
        <v>0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22"/>
      <c r="V42" s="21">
        <v>1.2450000000000001</v>
      </c>
      <c r="W42" s="18">
        <v>1.2210000000000001</v>
      </c>
      <c r="X42" s="18">
        <v>1.2150000000000001</v>
      </c>
      <c r="Y42" s="18">
        <v>1.1100000000000001</v>
      </c>
      <c r="Z42" s="18">
        <v>1.113</v>
      </c>
      <c r="AA42" s="20">
        <v>1.17</v>
      </c>
      <c r="AB42" s="19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</row>
    <row r="43" spans="2:99" x14ac:dyDescent="0.15">
      <c r="B43" s="18">
        <f t="shared" si="0"/>
        <v>85</v>
      </c>
      <c r="C43" s="18">
        <v>0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22"/>
      <c r="V43" s="21">
        <v>1.2509999999999999</v>
      </c>
      <c r="W43" s="18">
        <v>1.232</v>
      </c>
      <c r="X43" s="18">
        <v>1.2190000000000001</v>
      </c>
      <c r="Y43" s="18">
        <v>1.1120000000000001</v>
      </c>
      <c r="Z43" s="18">
        <v>1.1140000000000001</v>
      </c>
      <c r="AA43" s="20">
        <v>1.1679999999999999</v>
      </c>
      <c r="AB43" s="19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</row>
    <row r="44" spans="2:99" x14ac:dyDescent="0.15">
      <c r="B44" s="18">
        <f t="shared" si="0"/>
        <v>90</v>
      </c>
      <c r="C44" s="18">
        <v>0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22"/>
      <c r="V44" s="21">
        <v>1.2529999999999999</v>
      </c>
      <c r="W44" s="18">
        <v>1.236</v>
      </c>
      <c r="X44" s="18">
        <v>1.224</v>
      </c>
      <c r="Y44" s="18">
        <v>1.111</v>
      </c>
      <c r="Z44" s="18">
        <v>1.1140000000000001</v>
      </c>
      <c r="AA44" s="20">
        <v>1.169</v>
      </c>
      <c r="AB44" s="19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</row>
    <row r="45" spans="2:99" x14ac:dyDescent="0.15">
      <c r="B45" s="18">
        <f t="shared" si="0"/>
        <v>95</v>
      </c>
      <c r="C45" s="18">
        <v>0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22"/>
      <c r="V45" s="21">
        <v>1.2629999999999999</v>
      </c>
      <c r="W45" s="18">
        <v>1.2430000000000001</v>
      </c>
      <c r="X45" s="18">
        <v>1.2310000000000001</v>
      </c>
      <c r="Y45" s="18">
        <v>1.1080000000000001</v>
      </c>
      <c r="Z45" s="18">
        <v>1.119</v>
      </c>
      <c r="AA45" s="20">
        <v>1.169</v>
      </c>
      <c r="AB45" s="19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</row>
    <row r="46" spans="2:99" x14ac:dyDescent="0.15">
      <c r="B46" s="18">
        <f t="shared" si="0"/>
        <v>100</v>
      </c>
      <c r="C46" s="18">
        <v>0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22"/>
      <c r="V46" s="21">
        <v>1.272</v>
      </c>
      <c r="W46" s="18">
        <v>1.2490000000000001</v>
      </c>
      <c r="X46" s="18">
        <v>1.236</v>
      </c>
      <c r="Y46" s="18">
        <v>1.109</v>
      </c>
      <c r="Z46" s="18">
        <v>1.115</v>
      </c>
      <c r="AA46" s="20">
        <v>1.1679999999999999</v>
      </c>
      <c r="AB46" s="19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</row>
    <row r="47" spans="2:99" x14ac:dyDescent="0.15">
      <c r="B47" s="18">
        <f t="shared" si="0"/>
        <v>105</v>
      </c>
      <c r="C47" s="18">
        <v>0</v>
      </c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22"/>
      <c r="V47" s="21">
        <v>1.2749999999999999</v>
      </c>
      <c r="W47" s="18">
        <v>1.256</v>
      </c>
      <c r="X47" s="18">
        <v>1.244</v>
      </c>
      <c r="Y47" s="18">
        <v>1.1120000000000001</v>
      </c>
      <c r="Z47" s="18">
        <v>1.1200000000000001</v>
      </c>
      <c r="AA47" s="20">
        <v>1.169</v>
      </c>
      <c r="AB47" s="19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C47" s="18"/>
      <c r="CD47" s="18"/>
      <c r="CE47" s="18"/>
      <c r="CF47" s="18"/>
      <c r="CG47" s="18"/>
      <c r="CH47" s="18"/>
      <c r="CI47" s="18"/>
      <c r="CJ47" s="18"/>
      <c r="CK47" s="18"/>
      <c r="CL47" s="18"/>
      <c r="CM47" s="18"/>
      <c r="CN47" s="18"/>
      <c r="CO47" s="18"/>
      <c r="CP47" s="18"/>
      <c r="CQ47" s="18"/>
      <c r="CR47" s="18"/>
      <c r="CS47" s="18"/>
      <c r="CT47" s="18"/>
      <c r="CU47" s="18"/>
    </row>
    <row r="48" spans="2:99" x14ac:dyDescent="0.15">
      <c r="B48" s="18">
        <f t="shared" si="0"/>
        <v>110</v>
      </c>
      <c r="C48" s="18">
        <v>0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22"/>
      <c r="V48" s="21">
        <v>1.282</v>
      </c>
      <c r="W48" s="18">
        <v>1.2609999999999999</v>
      </c>
      <c r="X48" s="18">
        <v>1.2509999999999999</v>
      </c>
      <c r="Y48" s="18">
        <v>1.1100000000000001</v>
      </c>
      <c r="Z48" s="18">
        <v>1.121</v>
      </c>
      <c r="AA48" s="20">
        <v>1.169</v>
      </c>
      <c r="AB48" s="19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18"/>
      <c r="BY48" s="18"/>
      <c r="BZ48" s="18"/>
      <c r="CA48" s="18"/>
      <c r="CB48" s="18"/>
      <c r="CC48" s="18"/>
      <c r="CD48" s="18"/>
      <c r="CE48" s="18"/>
      <c r="CF48" s="18"/>
      <c r="CG48" s="18"/>
      <c r="CH48" s="18"/>
      <c r="CI48" s="18"/>
      <c r="CJ48" s="18"/>
      <c r="CK48" s="18"/>
      <c r="CL48" s="18"/>
      <c r="CM48" s="18"/>
      <c r="CN48" s="18"/>
      <c r="CO48" s="18"/>
      <c r="CP48" s="18"/>
      <c r="CQ48" s="18"/>
      <c r="CR48" s="18"/>
      <c r="CS48" s="18"/>
      <c r="CT48" s="18"/>
      <c r="CU48" s="18"/>
    </row>
    <row r="49" spans="1:99" x14ac:dyDescent="0.15">
      <c r="B49" s="18">
        <f t="shared" si="0"/>
        <v>115</v>
      </c>
      <c r="C49" s="18">
        <v>0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22"/>
      <c r="V49" s="21">
        <v>1.29</v>
      </c>
      <c r="W49" s="18">
        <v>1.2689999999999999</v>
      </c>
      <c r="X49" s="18">
        <v>1.2569999999999999</v>
      </c>
      <c r="Y49" s="18">
        <v>1.109</v>
      </c>
      <c r="Z49" s="18">
        <v>1.125</v>
      </c>
      <c r="AA49" s="20">
        <v>1.169</v>
      </c>
      <c r="AB49" s="19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  <c r="BW49" s="18"/>
      <c r="BX49" s="18"/>
      <c r="BY49" s="18"/>
      <c r="BZ49" s="18"/>
      <c r="CA49" s="18"/>
      <c r="CB49" s="18"/>
      <c r="CC49" s="18"/>
      <c r="CD49" s="18"/>
      <c r="CE49" s="18"/>
      <c r="CF49" s="18"/>
      <c r="CG49" s="18"/>
      <c r="CH49" s="18"/>
      <c r="CI49" s="18"/>
      <c r="CJ49" s="18"/>
      <c r="CK49" s="18"/>
      <c r="CL49" s="18"/>
      <c r="CM49" s="18"/>
      <c r="CN49" s="18"/>
      <c r="CO49" s="18"/>
      <c r="CP49" s="18"/>
      <c r="CQ49" s="18"/>
      <c r="CR49" s="18"/>
      <c r="CS49" s="18"/>
      <c r="CT49" s="18"/>
      <c r="CU49" s="18"/>
    </row>
    <row r="50" spans="1:99" x14ac:dyDescent="0.15">
      <c r="B50" s="18">
        <f t="shared" si="0"/>
        <v>120</v>
      </c>
      <c r="C50" s="18">
        <v>0</v>
      </c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22"/>
      <c r="V50" s="21">
        <v>1.294</v>
      </c>
      <c r="W50" s="18">
        <v>1.276</v>
      </c>
      <c r="X50" s="18">
        <v>1.264</v>
      </c>
      <c r="Y50" s="18">
        <v>1.109</v>
      </c>
      <c r="Z50" s="18">
        <v>1.125</v>
      </c>
      <c r="AA50" s="20">
        <v>1.167</v>
      </c>
      <c r="AB50" s="19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</row>
    <row r="51" spans="1:99" x14ac:dyDescent="0.15">
      <c r="B51" s="18">
        <f t="shared" si="0"/>
        <v>125</v>
      </c>
      <c r="C51" s="18">
        <v>0</v>
      </c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22"/>
      <c r="V51" s="21">
        <v>1.3029999999999999</v>
      </c>
      <c r="W51" s="18">
        <v>1.282</v>
      </c>
      <c r="X51" s="18">
        <v>1.2709999999999999</v>
      </c>
      <c r="Y51" s="18">
        <v>1.111</v>
      </c>
      <c r="Z51" s="18">
        <v>1.1259999999999999</v>
      </c>
      <c r="AA51" s="20">
        <v>1.17</v>
      </c>
      <c r="AB51" s="19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  <c r="CC51" s="18"/>
      <c r="CD51" s="18"/>
      <c r="CE51" s="18"/>
      <c r="CF51" s="18"/>
      <c r="CG51" s="18"/>
      <c r="CH51" s="18"/>
      <c r="CI51" s="18"/>
      <c r="CJ51" s="18"/>
      <c r="CK51" s="18"/>
      <c r="CL51" s="18"/>
      <c r="CM51" s="18"/>
      <c r="CN51" s="18"/>
      <c r="CO51" s="18"/>
      <c r="CP51" s="18"/>
      <c r="CQ51" s="18"/>
      <c r="CR51" s="18"/>
      <c r="CS51" s="18"/>
      <c r="CT51" s="18"/>
      <c r="CU51" s="18"/>
    </row>
    <row r="52" spans="1:99" x14ac:dyDescent="0.15">
      <c r="B52" s="18">
        <f t="shared" si="0"/>
        <v>130</v>
      </c>
      <c r="C52" s="18">
        <v>0</v>
      </c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22"/>
      <c r="V52" s="21">
        <v>1.3120000000000001</v>
      </c>
      <c r="W52" s="18">
        <v>1.2889999999999999</v>
      </c>
      <c r="X52" s="18">
        <v>1.2789999999999999</v>
      </c>
      <c r="Y52" s="18">
        <v>1.109</v>
      </c>
      <c r="Z52" s="18">
        <v>1.129</v>
      </c>
      <c r="AA52" s="20">
        <v>1.167</v>
      </c>
      <c r="AB52" s="19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18"/>
      <c r="CS52" s="18"/>
      <c r="CT52" s="18"/>
      <c r="CU52" s="18"/>
    </row>
    <row r="53" spans="1:99" x14ac:dyDescent="0.15">
      <c r="B53" s="18">
        <f t="shared" si="0"/>
        <v>135</v>
      </c>
      <c r="C53" s="18">
        <v>0</v>
      </c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22"/>
      <c r="V53" s="21">
        <v>1.3180000000000001</v>
      </c>
      <c r="W53" s="18">
        <v>1.294</v>
      </c>
      <c r="X53" s="18">
        <v>1.284</v>
      </c>
      <c r="Y53" s="18">
        <v>1.1080000000000001</v>
      </c>
      <c r="Z53" s="18">
        <v>1.1279999999999999</v>
      </c>
      <c r="AA53" s="20">
        <v>1.1679999999999999</v>
      </c>
      <c r="AB53" s="19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  <c r="BV53" s="18"/>
      <c r="BW53" s="18"/>
      <c r="BX53" s="18"/>
      <c r="BY53" s="18"/>
      <c r="BZ53" s="18"/>
      <c r="CA53" s="18"/>
      <c r="CB53" s="18"/>
      <c r="CC53" s="18"/>
      <c r="CD53" s="18"/>
      <c r="CE53" s="18"/>
      <c r="CF53" s="18"/>
      <c r="CG53" s="18"/>
      <c r="CH53" s="18"/>
      <c r="CI53" s="18"/>
      <c r="CJ53" s="18"/>
      <c r="CK53" s="18"/>
      <c r="CL53" s="18"/>
      <c r="CM53" s="18"/>
      <c r="CN53" s="18"/>
      <c r="CO53" s="18"/>
      <c r="CP53" s="18"/>
      <c r="CQ53" s="18"/>
      <c r="CR53" s="18"/>
      <c r="CS53" s="18"/>
      <c r="CT53" s="18"/>
      <c r="CU53" s="18"/>
    </row>
    <row r="54" spans="1:99" x14ac:dyDescent="0.15">
      <c r="B54" s="18">
        <f t="shared" si="0"/>
        <v>140</v>
      </c>
      <c r="C54" s="18">
        <v>0</v>
      </c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22"/>
      <c r="V54" s="21">
        <v>1.321</v>
      </c>
      <c r="W54" s="18">
        <v>1.302</v>
      </c>
      <c r="X54" s="18">
        <v>1.292</v>
      </c>
      <c r="Y54" s="18">
        <v>1.107</v>
      </c>
      <c r="Z54" s="18">
        <v>1.129</v>
      </c>
      <c r="AA54" s="20">
        <v>1.17</v>
      </c>
      <c r="AB54" s="19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  <c r="BU54" s="18"/>
      <c r="BV54" s="18"/>
      <c r="BW54" s="18"/>
      <c r="BX54" s="18"/>
      <c r="BY54" s="18"/>
      <c r="BZ54" s="18"/>
      <c r="CA54" s="18"/>
      <c r="CB54" s="18"/>
      <c r="CC54" s="18"/>
      <c r="CD54" s="18"/>
      <c r="CE54" s="18"/>
      <c r="CF54" s="18"/>
      <c r="CG54" s="18"/>
      <c r="CH54" s="18"/>
      <c r="CI54" s="18"/>
      <c r="CJ54" s="18"/>
      <c r="CK54" s="18"/>
      <c r="CL54" s="18"/>
      <c r="CM54" s="18"/>
      <c r="CN54" s="18"/>
      <c r="CO54" s="18"/>
      <c r="CP54" s="18"/>
      <c r="CQ54" s="18"/>
      <c r="CR54" s="18"/>
      <c r="CS54" s="18"/>
      <c r="CT54" s="18"/>
      <c r="CU54" s="18"/>
    </row>
    <row r="55" spans="1:99" x14ac:dyDescent="0.15">
      <c r="B55" s="18">
        <f t="shared" si="0"/>
        <v>145</v>
      </c>
      <c r="C55" s="18">
        <v>0</v>
      </c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22"/>
      <c r="V55" s="21">
        <v>1.329</v>
      </c>
      <c r="W55" s="18">
        <v>1.3109999999999999</v>
      </c>
      <c r="X55" s="18">
        <v>1.298</v>
      </c>
      <c r="Y55" s="18">
        <v>1.107</v>
      </c>
      <c r="Z55" s="18">
        <v>1.131</v>
      </c>
      <c r="AA55" s="20">
        <v>1.167</v>
      </c>
      <c r="AB55" s="19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X55" s="18"/>
      <c r="BY55" s="18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18"/>
      <c r="CS55" s="18"/>
      <c r="CT55" s="18"/>
      <c r="CU55" s="18"/>
    </row>
    <row r="56" spans="1:99" x14ac:dyDescent="0.15">
      <c r="B56" s="18">
        <f t="shared" si="0"/>
        <v>150</v>
      </c>
      <c r="C56" s="18">
        <v>0</v>
      </c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22"/>
      <c r="V56" s="21">
        <v>1.335</v>
      </c>
      <c r="W56" s="18">
        <v>1.3149999999999999</v>
      </c>
      <c r="X56" s="18">
        <v>1.304</v>
      </c>
      <c r="Y56" s="18">
        <v>1.1080000000000001</v>
      </c>
      <c r="Z56" s="18">
        <v>1.133</v>
      </c>
      <c r="AA56" s="20">
        <v>1.169</v>
      </c>
      <c r="AB56" s="19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18"/>
      <c r="BU56" s="18"/>
      <c r="BV56" s="18"/>
      <c r="BW56" s="18"/>
      <c r="BX56" s="18"/>
      <c r="BY56" s="18"/>
      <c r="BZ56" s="18"/>
      <c r="CA56" s="18"/>
      <c r="CB56" s="18"/>
      <c r="CC56" s="18"/>
      <c r="CD56" s="18"/>
      <c r="CE56" s="18"/>
      <c r="CF56" s="18"/>
      <c r="CG56" s="18"/>
      <c r="CH56" s="18"/>
      <c r="CI56" s="18"/>
      <c r="CJ56" s="18"/>
      <c r="CK56" s="18"/>
      <c r="CL56" s="18"/>
      <c r="CM56" s="18"/>
      <c r="CN56" s="18"/>
      <c r="CO56" s="18"/>
      <c r="CP56" s="18"/>
      <c r="CQ56" s="18"/>
      <c r="CR56" s="18"/>
      <c r="CS56" s="18"/>
      <c r="CT56" s="18"/>
      <c r="CU56" s="18"/>
    </row>
    <row r="57" spans="1:99" x14ac:dyDescent="0.15">
      <c r="B57" s="18">
        <f t="shared" si="0"/>
        <v>155</v>
      </c>
      <c r="C57" s="18">
        <v>0</v>
      </c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22"/>
      <c r="V57" s="21">
        <v>1.3420000000000001</v>
      </c>
      <c r="W57" s="18">
        <v>1.319</v>
      </c>
      <c r="X57" s="18">
        <v>1.3080000000000001</v>
      </c>
      <c r="Y57" s="18">
        <v>1.109</v>
      </c>
      <c r="Z57" s="18">
        <v>1.1319999999999999</v>
      </c>
      <c r="AA57" s="20">
        <v>1.1679999999999999</v>
      </c>
      <c r="AB57" s="19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  <c r="BT57" s="18"/>
      <c r="BU57" s="18"/>
      <c r="BV57" s="18"/>
      <c r="BW57" s="18"/>
      <c r="BX57" s="18"/>
      <c r="BY57" s="18"/>
      <c r="BZ57" s="18"/>
      <c r="CA57" s="18"/>
      <c r="CB57" s="18"/>
      <c r="CC57" s="18"/>
      <c r="CD57" s="18"/>
      <c r="CE57" s="18"/>
      <c r="CF57" s="18"/>
      <c r="CG57" s="18"/>
      <c r="CH57" s="18"/>
      <c r="CI57" s="18"/>
      <c r="CJ57" s="18"/>
      <c r="CK57" s="18"/>
      <c r="CL57" s="18"/>
      <c r="CM57" s="18"/>
      <c r="CN57" s="18"/>
      <c r="CO57" s="18"/>
      <c r="CP57" s="18"/>
      <c r="CQ57" s="18"/>
      <c r="CR57" s="18"/>
      <c r="CS57" s="18"/>
      <c r="CT57" s="18"/>
      <c r="CU57" s="18"/>
    </row>
    <row r="58" spans="1:99" x14ac:dyDescent="0.15">
      <c r="B58" s="18">
        <f t="shared" si="0"/>
        <v>160</v>
      </c>
      <c r="C58" s="18">
        <v>0</v>
      </c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22"/>
      <c r="V58" s="21">
        <v>1.35</v>
      </c>
      <c r="W58" s="18">
        <v>1.3280000000000001</v>
      </c>
      <c r="X58" s="18">
        <v>1.3169999999999999</v>
      </c>
      <c r="Y58" s="18">
        <v>1.109</v>
      </c>
      <c r="Z58" s="18">
        <v>1.137</v>
      </c>
      <c r="AA58" s="20">
        <v>1.169</v>
      </c>
      <c r="AB58" s="19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18"/>
      <c r="BV58" s="18"/>
      <c r="BW58" s="18"/>
      <c r="BX58" s="18"/>
      <c r="BY58" s="18"/>
      <c r="BZ58" s="18"/>
      <c r="CA58" s="18"/>
      <c r="CB58" s="18"/>
      <c r="CC58" s="18"/>
      <c r="CD58" s="18"/>
      <c r="CE58" s="18"/>
      <c r="CF58" s="18"/>
      <c r="CG58" s="18"/>
      <c r="CH58" s="18"/>
      <c r="CI58" s="18"/>
      <c r="CJ58" s="18"/>
      <c r="CK58" s="18"/>
      <c r="CL58" s="18"/>
      <c r="CM58" s="18"/>
      <c r="CN58" s="18"/>
      <c r="CO58" s="18"/>
      <c r="CP58" s="18"/>
      <c r="CQ58" s="18"/>
      <c r="CR58" s="18"/>
      <c r="CS58" s="18"/>
      <c r="CT58" s="18"/>
      <c r="CU58" s="18"/>
    </row>
    <row r="59" spans="1:99" x14ac:dyDescent="0.15">
      <c r="B59" s="18">
        <f t="shared" si="0"/>
        <v>165</v>
      </c>
      <c r="C59" s="18">
        <v>0</v>
      </c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22"/>
      <c r="V59" s="21">
        <v>1.357</v>
      </c>
      <c r="W59" s="18">
        <v>1.3340000000000001</v>
      </c>
      <c r="X59" s="18">
        <v>1.323</v>
      </c>
      <c r="Y59" s="18">
        <v>1.111</v>
      </c>
      <c r="Z59" s="18">
        <v>1.1379999999999999</v>
      </c>
      <c r="AA59" s="20">
        <v>1.1679999999999999</v>
      </c>
      <c r="AB59" s="19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  <c r="BU59" s="18"/>
      <c r="BV59" s="18"/>
      <c r="BW59" s="18"/>
      <c r="BX59" s="18"/>
      <c r="BY59" s="18"/>
      <c r="BZ59" s="18"/>
      <c r="CA59" s="18"/>
      <c r="CB59" s="18"/>
      <c r="CC59" s="18"/>
      <c r="CD59" s="18"/>
      <c r="CE59" s="18"/>
      <c r="CF59" s="18"/>
      <c r="CG59" s="18"/>
      <c r="CH59" s="18"/>
      <c r="CI59" s="18"/>
      <c r="CJ59" s="18"/>
      <c r="CK59" s="18"/>
      <c r="CL59" s="18"/>
      <c r="CM59" s="18"/>
      <c r="CN59" s="18"/>
      <c r="CO59" s="18"/>
      <c r="CP59" s="18"/>
      <c r="CQ59" s="18"/>
      <c r="CR59" s="18"/>
      <c r="CS59" s="18"/>
      <c r="CT59" s="18"/>
      <c r="CU59" s="18"/>
    </row>
    <row r="60" spans="1:99" x14ac:dyDescent="0.15">
      <c r="B60" s="18">
        <f t="shared" si="0"/>
        <v>170</v>
      </c>
      <c r="C60" s="18">
        <v>0</v>
      </c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22"/>
      <c r="V60" s="21">
        <v>1.3640000000000001</v>
      </c>
      <c r="W60" s="18">
        <v>1.3420000000000001</v>
      </c>
      <c r="X60" s="18">
        <v>1.329</v>
      </c>
      <c r="Y60" s="18">
        <v>1.1060000000000001</v>
      </c>
      <c r="Z60" s="18">
        <v>1.1359999999999999</v>
      </c>
      <c r="AA60" s="20">
        <v>1.169</v>
      </c>
      <c r="AB60" s="19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8"/>
      <c r="BU60" s="18"/>
      <c r="BV60" s="18"/>
      <c r="BW60" s="18"/>
      <c r="BX60" s="18"/>
      <c r="BY60" s="18"/>
      <c r="BZ60" s="18"/>
      <c r="CA60" s="18"/>
      <c r="CB60" s="18"/>
      <c r="CC60" s="18"/>
      <c r="CD60" s="18"/>
      <c r="CE60" s="18"/>
      <c r="CF60" s="18"/>
      <c r="CG60" s="18"/>
      <c r="CH60" s="18"/>
      <c r="CI60" s="18"/>
      <c r="CJ60" s="18"/>
      <c r="CK60" s="18"/>
      <c r="CL60" s="18"/>
      <c r="CM60" s="18"/>
      <c r="CN60" s="18"/>
      <c r="CO60" s="18"/>
      <c r="CP60" s="18"/>
      <c r="CQ60" s="18"/>
      <c r="CR60" s="18"/>
      <c r="CS60" s="18"/>
      <c r="CT60" s="18"/>
      <c r="CU60" s="18"/>
    </row>
    <row r="61" spans="1:99" x14ac:dyDescent="0.15">
      <c r="B61" s="18">
        <f t="shared" si="0"/>
        <v>175</v>
      </c>
      <c r="C61" s="18">
        <v>0</v>
      </c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22"/>
      <c r="V61" s="21">
        <v>1.369</v>
      </c>
      <c r="W61" s="18">
        <v>1.35</v>
      </c>
      <c r="X61" s="18">
        <v>1.337</v>
      </c>
      <c r="Y61" s="18">
        <v>1.1080000000000001</v>
      </c>
      <c r="Z61" s="18">
        <v>1.137</v>
      </c>
      <c r="AA61" s="20">
        <v>1.17</v>
      </c>
      <c r="AB61" s="19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8"/>
      <c r="BV61" s="18"/>
      <c r="BW61" s="18"/>
      <c r="BX61" s="18"/>
      <c r="BY61" s="18"/>
      <c r="BZ61" s="18"/>
      <c r="CA61" s="18"/>
      <c r="CB61" s="18"/>
      <c r="CC61" s="18"/>
      <c r="CD61" s="18"/>
      <c r="CE61" s="18"/>
      <c r="CF61" s="18"/>
      <c r="CG61" s="18"/>
      <c r="CH61" s="18"/>
      <c r="CI61" s="18"/>
      <c r="CJ61" s="18"/>
      <c r="CK61" s="18"/>
      <c r="CL61" s="18"/>
      <c r="CM61" s="18"/>
      <c r="CN61" s="18"/>
      <c r="CO61" s="18"/>
      <c r="CP61" s="18"/>
      <c r="CQ61" s="18"/>
      <c r="CR61" s="18"/>
      <c r="CS61" s="18"/>
      <c r="CT61" s="18"/>
      <c r="CU61" s="18"/>
    </row>
    <row r="62" spans="1:99" x14ac:dyDescent="0.15">
      <c r="B62" s="18">
        <f t="shared" si="0"/>
        <v>180</v>
      </c>
      <c r="C62" s="18">
        <v>0</v>
      </c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22"/>
      <c r="V62" s="21">
        <v>1.3759999999999999</v>
      </c>
      <c r="W62" s="18">
        <v>1.3540000000000001</v>
      </c>
      <c r="X62" s="18">
        <v>1.345</v>
      </c>
      <c r="Y62" s="18">
        <v>1.1080000000000001</v>
      </c>
      <c r="Z62" s="18">
        <v>1.1419999999999999</v>
      </c>
      <c r="AA62" s="20">
        <v>1.1659999999999999</v>
      </c>
      <c r="AB62" s="19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8"/>
      <c r="BV62" s="18"/>
      <c r="BW62" s="18"/>
      <c r="BX62" s="18"/>
      <c r="BY62" s="18"/>
      <c r="BZ62" s="18"/>
      <c r="CA62" s="18"/>
      <c r="CB62" s="18"/>
      <c r="CC62" s="18"/>
      <c r="CD62" s="18"/>
      <c r="CE62" s="18"/>
      <c r="CF62" s="18"/>
      <c r="CG62" s="18"/>
      <c r="CH62" s="18"/>
      <c r="CI62" s="18"/>
      <c r="CJ62" s="18"/>
      <c r="CK62" s="18"/>
      <c r="CL62" s="18"/>
      <c r="CM62" s="18"/>
      <c r="CN62" s="18"/>
      <c r="CO62" s="18"/>
      <c r="CP62" s="18"/>
      <c r="CQ62" s="18"/>
      <c r="CR62" s="18"/>
      <c r="CS62" s="18"/>
      <c r="CT62" s="18"/>
      <c r="CU62" s="18"/>
    </row>
    <row r="63" spans="1:99" x14ac:dyDescent="0.15">
      <c r="V63" s="17">
        <f t="shared" ref="V63:AA63" si="1">SLOPE(V26:V38,$B$26:$B$38)</f>
        <v>1.4197802197802216E-3</v>
      </c>
      <c r="W63" s="1">
        <f t="shared" si="1"/>
        <v>1.2527472527472541E-3</v>
      </c>
      <c r="X63" s="1">
        <f t="shared" si="1"/>
        <v>1.3186813186813187E-3</v>
      </c>
      <c r="Y63" s="1">
        <f t="shared" si="1"/>
        <v>-4.0659340659340084E-5</v>
      </c>
      <c r="Z63" s="1">
        <f t="shared" si="1"/>
        <v>3.230769230769224E-4</v>
      </c>
      <c r="AA63" s="16">
        <f t="shared" si="1"/>
        <v>-1.0879120879120901E-4</v>
      </c>
    </row>
    <row r="64" spans="1:99" ht="15" thickBot="1" x14ac:dyDescent="0.2">
      <c r="A64" s="15" t="s">
        <v>29</v>
      </c>
      <c r="B64" s="14"/>
      <c r="V64" s="13"/>
      <c r="W64" s="11"/>
      <c r="X64" s="11">
        <f>AVERAGE(V63:X63)</f>
        <v>1.3304029304029314E-3</v>
      </c>
      <c r="Y64" s="11"/>
      <c r="Z64" s="11"/>
      <c r="AA64" s="34">
        <f>AVERAGE(Y63:AA63)</f>
        <v>5.7875457875457781E-5</v>
      </c>
    </row>
    <row r="66" spans="2:15" x14ac:dyDescent="0.15">
      <c r="B66" s="9"/>
      <c r="C66" s="8">
        <v>1</v>
      </c>
      <c r="D66" s="8">
        <v>2</v>
      </c>
      <c r="E66" s="8">
        <v>3</v>
      </c>
      <c r="F66" s="8">
        <v>4</v>
      </c>
      <c r="G66" s="8">
        <v>5</v>
      </c>
      <c r="H66" s="8">
        <v>6</v>
      </c>
      <c r="I66" s="8">
        <v>7</v>
      </c>
      <c r="J66" s="8">
        <v>8</v>
      </c>
      <c r="K66" s="8">
        <v>9</v>
      </c>
      <c r="L66" s="8">
        <v>10</v>
      </c>
      <c r="M66" s="8">
        <v>11</v>
      </c>
      <c r="N66" s="8">
        <v>12</v>
      </c>
    </row>
    <row r="67" spans="2:15" ht="14" x14ac:dyDescent="0.15">
      <c r="B67" s="40" t="s">
        <v>28</v>
      </c>
      <c r="C67" s="5" t="s">
        <v>17</v>
      </c>
      <c r="D67" s="5" t="s">
        <v>17</v>
      </c>
      <c r="E67" s="5" t="s">
        <v>17</v>
      </c>
      <c r="F67" s="5" t="s">
        <v>17</v>
      </c>
      <c r="G67" s="5" t="s">
        <v>17</v>
      </c>
      <c r="H67" s="5" t="s">
        <v>17</v>
      </c>
      <c r="I67" s="5" t="s">
        <v>17</v>
      </c>
      <c r="J67" s="5" t="s">
        <v>17</v>
      </c>
      <c r="K67" s="5" t="s">
        <v>17</v>
      </c>
      <c r="L67" s="5" t="s">
        <v>17</v>
      </c>
      <c r="M67" s="5" t="s">
        <v>17</v>
      </c>
      <c r="N67" s="5" t="s">
        <v>17</v>
      </c>
      <c r="O67" s="2" t="s">
        <v>20</v>
      </c>
    </row>
    <row r="68" spans="2:15" ht="24" x14ac:dyDescent="0.15">
      <c r="B68" s="41"/>
      <c r="C68" s="4" t="s">
        <v>17</v>
      </c>
      <c r="D68" s="4" t="s">
        <v>17</v>
      </c>
      <c r="E68" s="4" t="s">
        <v>17</v>
      </c>
      <c r="F68" s="4" t="s">
        <v>17</v>
      </c>
      <c r="G68" s="4" t="s">
        <v>17</v>
      </c>
      <c r="H68" s="4" t="s">
        <v>17</v>
      </c>
      <c r="I68" s="4" t="s">
        <v>17</v>
      </c>
      <c r="J68" s="4" t="s">
        <v>17</v>
      </c>
      <c r="K68" s="4" t="s">
        <v>17</v>
      </c>
      <c r="L68" s="4" t="s">
        <v>17</v>
      </c>
      <c r="M68" s="4" t="s">
        <v>17</v>
      </c>
      <c r="N68" s="4" t="s">
        <v>17</v>
      </c>
      <c r="O68" s="2" t="s">
        <v>19</v>
      </c>
    </row>
    <row r="69" spans="2:15" ht="24" x14ac:dyDescent="0.15">
      <c r="B69" s="41"/>
      <c r="C69" s="4" t="s">
        <v>17</v>
      </c>
      <c r="D69" s="4" t="s">
        <v>17</v>
      </c>
      <c r="E69" s="4" t="s">
        <v>17</v>
      </c>
      <c r="F69" s="4" t="s">
        <v>17</v>
      </c>
      <c r="G69" s="4" t="s">
        <v>17</v>
      </c>
      <c r="H69" s="4" t="s">
        <v>17</v>
      </c>
      <c r="I69" s="4" t="s">
        <v>17</v>
      </c>
      <c r="J69" s="4" t="s">
        <v>17</v>
      </c>
      <c r="K69" s="4" t="s">
        <v>17</v>
      </c>
      <c r="L69" s="4" t="s">
        <v>17</v>
      </c>
      <c r="M69" s="4" t="s">
        <v>17</v>
      </c>
      <c r="N69" s="4" t="s">
        <v>17</v>
      </c>
      <c r="O69" s="2" t="s">
        <v>18</v>
      </c>
    </row>
    <row r="70" spans="2:15" ht="14" x14ac:dyDescent="0.15">
      <c r="B70" s="42"/>
      <c r="C70" s="3" t="s">
        <v>17</v>
      </c>
      <c r="D70" s="3" t="s">
        <v>17</v>
      </c>
      <c r="E70" s="3" t="s">
        <v>17</v>
      </c>
      <c r="F70" s="3" t="s">
        <v>17</v>
      </c>
      <c r="G70" s="3" t="s">
        <v>17</v>
      </c>
      <c r="H70" s="3" t="s">
        <v>17</v>
      </c>
      <c r="I70" s="3" t="s">
        <v>17</v>
      </c>
      <c r="J70" s="3" t="s">
        <v>17</v>
      </c>
      <c r="K70" s="3" t="s">
        <v>17</v>
      </c>
      <c r="L70" s="3" t="s">
        <v>17</v>
      </c>
      <c r="M70" s="3" t="s">
        <v>17</v>
      </c>
      <c r="N70" s="3" t="s">
        <v>17</v>
      </c>
      <c r="O70" s="2" t="s">
        <v>16</v>
      </c>
    </row>
    <row r="71" spans="2:15" ht="14" x14ac:dyDescent="0.15">
      <c r="B71" s="40" t="s">
        <v>27</v>
      </c>
      <c r="C71" s="5" t="s">
        <v>17</v>
      </c>
      <c r="D71" s="5" t="s">
        <v>17</v>
      </c>
      <c r="E71" s="5" t="s">
        <v>17</v>
      </c>
      <c r="F71" s="5" t="s">
        <v>17</v>
      </c>
      <c r="G71" s="5" t="s">
        <v>17</v>
      </c>
      <c r="H71" s="5" t="s">
        <v>17</v>
      </c>
      <c r="I71" s="5">
        <v>96</v>
      </c>
      <c r="J71" s="5">
        <v>91.92</v>
      </c>
      <c r="K71" s="5">
        <v>96.36</v>
      </c>
      <c r="L71" s="5">
        <v>-36.479999999999997</v>
      </c>
      <c r="M71" s="5">
        <v>30.84</v>
      </c>
      <c r="N71" s="5">
        <v>-55.2</v>
      </c>
      <c r="O71" s="2" t="s">
        <v>20</v>
      </c>
    </row>
    <row r="72" spans="2:15" ht="24" x14ac:dyDescent="0.15">
      <c r="B72" s="41"/>
      <c r="C72" s="4" t="s">
        <v>17</v>
      </c>
      <c r="D72" s="4" t="s">
        <v>17</v>
      </c>
      <c r="E72" s="4" t="s">
        <v>17</v>
      </c>
      <c r="F72" s="4" t="s">
        <v>17</v>
      </c>
      <c r="G72" s="4" t="s">
        <v>17</v>
      </c>
      <c r="H72" s="4" t="s">
        <v>17</v>
      </c>
      <c r="I72" s="4">
        <v>0.99099999999999999</v>
      </c>
      <c r="J72" s="4">
        <v>0.996</v>
      </c>
      <c r="K72" s="4">
        <v>0.997</v>
      </c>
      <c r="L72" s="4">
        <v>0.84599999999999997</v>
      </c>
      <c r="M72" s="4">
        <v>0.91100000000000003</v>
      </c>
      <c r="N72" s="4">
        <v>0.60799999999999998</v>
      </c>
      <c r="O72" s="2" t="s">
        <v>19</v>
      </c>
    </row>
    <row r="73" spans="2:15" ht="24" x14ac:dyDescent="0.15">
      <c r="B73" s="41"/>
      <c r="C73" s="4" t="s">
        <v>17</v>
      </c>
      <c r="D73" s="4" t="s">
        <v>17</v>
      </c>
      <c r="E73" s="4" t="s">
        <v>17</v>
      </c>
      <c r="F73" s="4" t="s">
        <v>17</v>
      </c>
      <c r="G73" s="4" t="s">
        <v>17</v>
      </c>
      <c r="H73" s="4" t="s">
        <v>17</v>
      </c>
      <c r="I73" s="7">
        <v>2.3148148148148146E-4</v>
      </c>
      <c r="J73" s="7">
        <v>1.9097222222222222E-3</v>
      </c>
      <c r="K73" s="7">
        <v>3.4722222222222224E-4</v>
      </c>
      <c r="L73" s="7">
        <v>1.1574074074074073E-4</v>
      </c>
      <c r="M73" s="7">
        <v>1.1574074074074073E-4</v>
      </c>
      <c r="N73" s="7">
        <v>1.1574074074074073E-4</v>
      </c>
      <c r="O73" s="2" t="s">
        <v>18</v>
      </c>
    </row>
    <row r="74" spans="2:15" ht="14" x14ac:dyDescent="0.15">
      <c r="B74" s="42"/>
      <c r="C74" s="3" t="s">
        <v>17</v>
      </c>
      <c r="D74" s="3" t="s">
        <v>17</v>
      </c>
      <c r="E74" s="3" t="s">
        <v>17</v>
      </c>
      <c r="F74" s="3" t="s">
        <v>17</v>
      </c>
      <c r="G74" s="3" t="s">
        <v>17</v>
      </c>
      <c r="H74" s="3" t="s">
        <v>17</v>
      </c>
      <c r="I74" s="6">
        <v>1.1574074074074073E-5</v>
      </c>
      <c r="J74" s="6">
        <v>2.7777777777777778E-4</v>
      </c>
      <c r="K74" s="6">
        <v>8.1018518518518516E-5</v>
      </c>
      <c r="L74" s="6">
        <v>3.4722222222222222E-5</v>
      </c>
      <c r="M74" s="3" t="s">
        <v>17</v>
      </c>
      <c r="N74" s="3" t="s">
        <v>17</v>
      </c>
      <c r="O74" s="2" t="s">
        <v>16</v>
      </c>
    </row>
    <row r="75" spans="2:15" ht="14" x14ac:dyDescent="0.15">
      <c r="B75" s="40" t="s">
        <v>26</v>
      </c>
      <c r="C75" s="5" t="s">
        <v>17</v>
      </c>
      <c r="D75" s="5" t="s">
        <v>17</v>
      </c>
      <c r="E75" s="5" t="s">
        <v>17</v>
      </c>
      <c r="F75" s="5" t="s">
        <v>17</v>
      </c>
      <c r="G75" s="5" t="s">
        <v>17</v>
      </c>
      <c r="H75" s="5" t="s">
        <v>17</v>
      </c>
      <c r="I75" s="5" t="s">
        <v>17</v>
      </c>
      <c r="J75" s="5" t="s">
        <v>17</v>
      </c>
      <c r="K75" s="5" t="s">
        <v>17</v>
      </c>
      <c r="L75" s="5" t="s">
        <v>17</v>
      </c>
      <c r="M75" s="5" t="s">
        <v>17</v>
      </c>
      <c r="N75" s="5" t="s">
        <v>17</v>
      </c>
      <c r="O75" s="2" t="s">
        <v>20</v>
      </c>
    </row>
    <row r="76" spans="2:15" ht="24" x14ac:dyDescent="0.15">
      <c r="B76" s="41"/>
      <c r="C76" s="4" t="s">
        <v>17</v>
      </c>
      <c r="D76" s="4" t="s">
        <v>17</v>
      </c>
      <c r="E76" s="4" t="s">
        <v>17</v>
      </c>
      <c r="F76" s="4" t="s">
        <v>17</v>
      </c>
      <c r="G76" s="4" t="s">
        <v>17</v>
      </c>
      <c r="H76" s="4" t="s">
        <v>17</v>
      </c>
      <c r="I76" s="4" t="s">
        <v>17</v>
      </c>
      <c r="J76" s="4" t="s">
        <v>17</v>
      </c>
      <c r="K76" s="4" t="s">
        <v>17</v>
      </c>
      <c r="L76" s="4" t="s">
        <v>17</v>
      </c>
      <c r="M76" s="4" t="s">
        <v>17</v>
      </c>
      <c r="N76" s="4" t="s">
        <v>17</v>
      </c>
      <c r="O76" s="2" t="s">
        <v>19</v>
      </c>
    </row>
    <row r="77" spans="2:15" ht="24" x14ac:dyDescent="0.15">
      <c r="B77" s="41"/>
      <c r="C77" s="4" t="s">
        <v>17</v>
      </c>
      <c r="D77" s="4" t="s">
        <v>17</v>
      </c>
      <c r="E77" s="4" t="s">
        <v>17</v>
      </c>
      <c r="F77" s="4" t="s">
        <v>17</v>
      </c>
      <c r="G77" s="4" t="s">
        <v>17</v>
      </c>
      <c r="H77" s="4" t="s">
        <v>17</v>
      </c>
      <c r="I77" s="4" t="s">
        <v>17</v>
      </c>
      <c r="J77" s="4" t="s">
        <v>17</v>
      </c>
      <c r="K77" s="4" t="s">
        <v>17</v>
      </c>
      <c r="L77" s="4" t="s">
        <v>17</v>
      </c>
      <c r="M77" s="4" t="s">
        <v>17</v>
      </c>
      <c r="N77" s="4" t="s">
        <v>17</v>
      </c>
      <c r="O77" s="2" t="s">
        <v>18</v>
      </c>
    </row>
    <row r="78" spans="2:15" ht="14" x14ac:dyDescent="0.15">
      <c r="B78" s="42"/>
      <c r="C78" s="3" t="s">
        <v>17</v>
      </c>
      <c r="D78" s="3" t="s">
        <v>17</v>
      </c>
      <c r="E78" s="3" t="s">
        <v>17</v>
      </c>
      <c r="F78" s="3" t="s">
        <v>17</v>
      </c>
      <c r="G78" s="3" t="s">
        <v>17</v>
      </c>
      <c r="H78" s="3" t="s">
        <v>17</v>
      </c>
      <c r="I78" s="3" t="s">
        <v>17</v>
      </c>
      <c r="J78" s="3" t="s">
        <v>17</v>
      </c>
      <c r="K78" s="3" t="s">
        <v>17</v>
      </c>
      <c r="L78" s="3" t="s">
        <v>17</v>
      </c>
      <c r="M78" s="3" t="s">
        <v>17</v>
      </c>
      <c r="N78" s="3" t="s">
        <v>17</v>
      </c>
      <c r="O78" s="2" t="s">
        <v>16</v>
      </c>
    </row>
    <row r="79" spans="2:15" ht="14" x14ac:dyDescent="0.15">
      <c r="B79" s="40" t="s">
        <v>25</v>
      </c>
      <c r="C79" s="5" t="s">
        <v>17</v>
      </c>
      <c r="D79" s="5" t="s">
        <v>17</v>
      </c>
      <c r="E79" s="5" t="s">
        <v>17</v>
      </c>
      <c r="F79" s="5" t="s">
        <v>17</v>
      </c>
      <c r="G79" s="5" t="s">
        <v>17</v>
      </c>
      <c r="H79" s="5" t="s">
        <v>17</v>
      </c>
      <c r="I79" s="5" t="s">
        <v>17</v>
      </c>
      <c r="J79" s="5" t="s">
        <v>17</v>
      </c>
      <c r="K79" s="5" t="s">
        <v>17</v>
      </c>
      <c r="L79" s="5" t="s">
        <v>17</v>
      </c>
      <c r="M79" s="5" t="s">
        <v>17</v>
      </c>
      <c r="N79" s="5" t="s">
        <v>17</v>
      </c>
      <c r="O79" s="2" t="s">
        <v>20</v>
      </c>
    </row>
    <row r="80" spans="2:15" ht="24" x14ac:dyDescent="0.15">
      <c r="B80" s="41"/>
      <c r="C80" s="4" t="s">
        <v>17</v>
      </c>
      <c r="D80" s="4" t="s">
        <v>17</v>
      </c>
      <c r="E80" s="4" t="s">
        <v>17</v>
      </c>
      <c r="F80" s="4" t="s">
        <v>17</v>
      </c>
      <c r="G80" s="4" t="s">
        <v>17</v>
      </c>
      <c r="H80" s="4" t="s">
        <v>17</v>
      </c>
      <c r="I80" s="4" t="s">
        <v>17</v>
      </c>
      <c r="J80" s="4" t="s">
        <v>17</v>
      </c>
      <c r="K80" s="4" t="s">
        <v>17</v>
      </c>
      <c r="L80" s="4" t="s">
        <v>17</v>
      </c>
      <c r="M80" s="4" t="s">
        <v>17</v>
      </c>
      <c r="N80" s="4" t="s">
        <v>17</v>
      </c>
      <c r="O80" s="2" t="s">
        <v>19</v>
      </c>
    </row>
    <row r="81" spans="2:15" ht="24" x14ac:dyDescent="0.15">
      <c r="B81" s="41"/>
      <c r="C81" s="4" t="s">
        <v>17</v>
      </c>
      <c r="D81" s="4" t="s">
        <v>17</v>
      </c>
      <c r="E81" s="4" t="s">
        <v>17</v>
      </c>
      <c r="F81" s="4" t="s">
        <v>17</v>
      </c>
      <c r="G81" s="4" t="s">
        <v>17</v>
      </c>
      <c r="H81" s="4" t="s">
        <v>17</v>
      </c>
      <c r="I81" s="4" t="s">
        <v>17</v>
      </c>
      <c r="J81" s="4" t="s">
        <v>17</v>
      </c>
      <c r="K81" s="4" t="s">
        <v>17</v>
      </c>
      <c r="L81" s="4" t="s">
        <v>17</v>
      </c>
      <c r="M81" s="4" t="s">
        <v>17</v>
      </c>
      <c r="N81" s="4" t="s">
        <v>17</v>
      </c>
      <c r="O81" s="2" t="s">
        <v>18</v>
      </c>
    </row>
    <row r="82" spans="2:15" ht="14" x14ac:dyDescent="0.15">
      <c r="B82" s="42"/>
      <c r="C82" s="3" t="s">
        <v>17</v>
      </c>
      <c r="D82" s="3" t="s">
        <v>17</v>
      </c>
      <c r="E82" s="3" t="s">
        <v>17</v>
      </c>
      <c r="F82" s="3" t="s">
        <v>17</v>
      </c>
      <c r="G82" s="3" t="s">
        <v>17</v>
      </c>
      <c r="H82" s="3" t="s">
        <v>17</v>
      </c>
      <c r="I82" s="3" t="s">
        <v>17</v>
      </c>
      <c r="J82" s="3" t="s">
        <v>17</v>
      </c>
      <c r="K82" s="3" t="s">
        <v>17</v>
      </c>
      <c r="L82" s="3" t="s">
        <v>17</v>
      </c>
      <c r="M82" s="3" t="s">
        <v>17</v>
      </c>
      <c r="N82" s="3" t="s">
        <v>17</v>
      </c>
      <c r="O82" s="2" t="s">
        <v>16</v>
      </c>
    </row>
    <row r="83" spans="2:15" ht="14" x14ac:dyDescent="0.15">
      <c r="B83" s="40" t="s">
        <v>24</v>
      </c>
      <c r="C83" s="5" t="s">
        <v>17</v>
      </c>
      <c r="D83" s="5" t="s">
        <v>17</v>
      </c>
      <c r="E83" s="5" t="s">
        <v>17</v>
      </c>
      <c r="F83" s="5" t="s">
        <v>17</v>
      </c>
      <c r="G83" s="5" t="s">
        <v>17</v>
      </c>
      <c r="H83" s="5" t="s">
        <v>17</v>
      </c>
      <c r="I83" s="5" t="s">
        <v>17</v>
      </c>
      <c r="J83" s="5" t="s">
        <v>17</v>
      </c>
      <c r="K83" s="5" t="s">
        <v>17</v>
      </c>
      <c r="L83" s="5" t="s">
        <v>17</v>
      </c>
      <c r="M83" s="5" t="s">
        <v>17</v>
      </c>
      <c r="N83" s="5" t="s">
        <v>17</v>
      </c>
      <c r="O83" s="2" t="s">
        <v>20</v>
      </c>
    </row>
    <row r="84" spans="2:15" ht="24" x14ac:dyDescent="0.15">
      <c r="B84" s="41"/>
      <c r="C84" s="4" t="s">
        <v>17</v>
      </c>
      <c r="D84" s="4" t="s">
        <v>17</v>
      </c>
      <c r="E84" s="4" t="s">
        <v>17</v>
      </c>
      <c r="F84" s="4" t="s">
        <v>17</v>
      </c>
      <c r="G84" s="4" t="s">
        <v>17</v>
      </c>
      <c r="H84" s="4" t="s">
        <v>17</v>
      </c>
      <c r="I84" s="4" t="s">
        <v>17</v>
      </c>
      <c r="J84" s="4" t="s">
        <v>17</v>
      </c>
      <c r="K84" s="4" t="s">
        <v>17</v>
      </c>
      <c r="L84" s="4" t="s">
        <v>17</v>
      </c>
      <c r="M84" s="4" t="s">
        <v>17</v>
      </c>
      <c r="N84" s="4" t="s">
        <v>17</v>
      </c>
      <c r="O84" s="2" t="s">
        <v>19</v>
      </c>
    </row>
    <row r="85" spans="2:15" ht="24" x14ac:dyDescent="0.15">
      <c r="B85" s="41"/>
      <c r="C85" s="4" t="s">
        <v>17</v>
      </c>
      <c r="D85" s="4" t="s">
        <v>17</v>
      </c>
      <c r="E85" s="4" t="s">
        <v>17</v>
      </c>
      <c r="F85" s="4" t="s">
        <v>17</v>
      </c>
      <c r="G85" s="4" t="s">
        <v>17</v>
      </c>
      <c r="H85" s="4" t="s">
        <v>17</v>
      </c>
      <c r="I85" s="4" t="s">
        <v>17</v>
      </c>
      <c r="J85" s="4" t="s">
        <v>17</v>
      </c>
      <c r="K85" s="4" t="s">
        <v>17</v>
      </c>
      <c r="L85" s="4" t="s">
        <v>17</v>
      </c>
      <c r="M85" s="4" t="s">
        <v>17</v>
      </c>
      <c r="N85" s="4" t="s">
        <v>17</v>
      </c>
      <c r="O85" s="2" t="s">
        <v>18</v>
      </c>
    </row>
    <row r="86" spans="2:15" ht="14" x14ac:dyDescent="0.15">
      <c r="B86" s="42"/>
      <c r="C86" s="3" t="s">
        <v>17</v>
      </c>
      <c r="D86" s="3" t="s">
        <v>17</v>
      </c>
      <c r="E86" s="3" t="s">
        <v>17</v>
      </c>
      <c r="F86" s="3" t="s">
        <v>17</v>
      </c>
      <c r="G86" s="3" t="s">
        <v>17</v>
      </c>
      <c r="H86" s="3" t="s">
        <v>17</v>
      </c>
      <c r="I86" s="3" t="s">
        <v>17</v>
      </c>
      <c r="J86" s="3" t="s">
        <v>17</v>
      </c>
      <c r="K86" s="3" t="s">
        <v>17</v>
      </c>
      <c r="L86" s="3" t="s">
        <v>17</v>
      </c>
      <c r="M86" s="3" t="s">
        <v>17</v>
      </c>
      <c r="N86" s="3" t="s">
        <v>17</v>
      </c>
      <c r="O86" s="2" t="s">
        <v>16</v>
      </c>
    </row>
    <row r="87" spans="2:15" ht="14" x14ac:dyDescent="0.15">
      <c r="B87" s="40" t="s">
        <v>23</v>
      </c>
      <c r="C87" s="5" t="s">
        <v>17</v>
      </c>
      <c r="D87" s="5" t="s">
        <v>17</v>
      </c>
      <c r="E87" s="5" t="s">
        <v>17</v>
      </c>
      <c r="F87" s="5" t="s">
        <v>17</v>
      </c>
      <c r="G87" s="5" t="s">
        <v>17</v>
      </c>
      <c r="H87" s="5" t="s">
        <v>17</v>
      </c>
      <c r="I87" s="5" t="s">
        <v>17</v>
      </c>
      <c r="J87" s="5" t="s">
        <v>17</v>
      </c>
      <c r="K87" s="5" t="s">
        <v>17</v>
      </c>
      <c r="L87" s="5" t="s">
        <v>17</v>
      </c>
      <c r="M87" s="5" t="s">
        <v>17</v>
      </c>
      <c r="N87" s="5" t="s">
        <v>17</v>
      </c>
      <c r="O87" s="2" t="s">
        <v>20</v>
      </c>
    </row>
    <row r="88" spans="2:15" ht="24" x14ac:dyDescent="0.15">
      <c r="B88" s="41"/>
      <c r="C88" s="4" t="s">
        <v>17</v>
      </c>
      <c r="D88" s="4" t="s">
        <v>17</v>
      </c>
      <c r="E88" s="4" t="s">
        <v>17</v>
      </c>
      <c r="F88" s="4" t="s">
        <v>17</v>
      </c>
      <c r="G88" s="4" t="s">
        <v>17</v>
      </c>
      <c r="H88" s="4" t="s">
        <v>17</v>
      </c>
      <c r="I88" s="4" t="s">
        <v>17</v>
      </c>
      <c r="J88" s="4" t="s">
        <v>17</v>
      </c>
      <c r="K88" s="4" t="s">
        <v>17</v>
      </c>
      <c r="L88" s="4" t="s">
        <v>17</v>
      </c>
      <c r="M88" s="4" t="s">
        <v>17</v>
      </c>
      <c r="N88" s="4" t="s">
        <v>17</v>
      </c>
      <c r="O88" s="2" t="s">
        <v>19</v>
      </c>
    </row>
    <row r="89" spans="2:15" ht="24" x14ac:dyDescent="0.15">
      <c r="B89" s="41"/>
      <c r="C89" s="4" t="s">
        <v>17</v>
      </c>
      <c r="D89" s="4" t="s">
        <v>17</v>
      </c>
      <c r="E89" s="4" t="s">
        <v>17</v>
      </c>
      <c r="F89" s="4" t="s">
        <v>17</v>
      </c>
      <c r="G89" s="4" t="s">
        <v>17</v>
      </c>
      <c r="H89" s="4" t="s">
        <v>17</v>
      </c>
      <c r="I89" s="4" t="s">
        <v>17</v>
      </c>
      <c r="J89" s="4" t="s">
        <v>17</v>
      </c>
      <c r="K89" s="4" t="s">
        <v>17</v>
      </c>
      <c r="L89" s="4" t="s">
        <v>17</v>
      </c>
      <c r="M89" s="4" t="s">
        <v>17</v>
      </c>
      <c r="N89" s="4" t="s">
        <v>17</v>
      </c>
      <c r="O89" s="2" t="s">
        <v>18</v>
      </c>
    </row>
    <row r="90" spans="2:15" ht="14" x14ac:dyDescent="0.15">
      <c r="B90" s="42"/>
      <c r="C90" s="3" t="s">
        <v>17</v>
      </c>
      <c r="D90" s="3" t="s">
        <v>17</v>
      </c>
      <c r="E90" s="3" t="s">
        <v>17</v>
      </c>
      <c r="F90" s="3" t="s">
        <v>17</v>
      </c>
      <c r="G90" s="3" t="s">
        <v>17</v>
      </c>
      <c r="H90" s="3" t="s">
        <v>17</v>
      </c>
      <c r="I90" s="3" t="s">
        <v>17</v>
      </c>
      <c r="J90" s="3" t="s">
        <v>17</v>
      </c>
      <c r="K90" s="3" t="s">
        <v>17</v>
      </c>
      <c r="L90" s="3" t="s">
        <v>17</v>
      </c>
      <c r="M90" s="3" t="s">
        <v>17</v>
      </c>
      <c r="N90" s="3" t="s">
        <v>17</v>
      </c>
      <c r="O90" s="2" t="s">
        <v>16</v>
      </c>
    </row>
    <row r="91" spans="2:15" ht="14" x14ac:dyDescent="0.15">
      <c r="B91" s="40" t="s">
        <v>22</v>
      </c>
      <c r="C91" s="5" t="s">
        <v>17</v>
      </c>
      <c r="D91" s="5" t="s">
        <v>17</v>
      </c>
      <c r="E91" s="5" t="s">
        <v>17</v>
      </c>
      <c r="F91" s="5" t="s">
        <v>17</v>
      </c>
      <c r="G91" s="5" t="s">
        <v>17</v>
      </c>
      <c r="H91" s="5" t="s">
        <v>17</v>
      </c>
      <c r="I91" s="5" t="s">
        <v>17</v>
      </c>
      <c r="J91" s="5" t="s">
        <v>17</v>
      </c>
      <c r="K91" s="5" t="s">
        <v>17</v>
      </c>
      <c r="L91" s="5" t="s">
        <v>17</v>
      </c>
      <c r="M91" s="5" t="s">
        <v>17</v>
      </c>
      <c r="N91" s="5" t="s">
        <v>17</v>
      </c>
      <c r="O91" s="2" t="s">
        <v>20</v>
      </c>
    </row>
    <row r="92" spans="2:15" ht="24" x14ac:dyDescent="0.15">
      <c r="B92" s="41"/>
      <c r="C92" s="4" t="s">
        <v>17</v>
      </c>
      <c r="D92" s="4" t="s">
        <v>17</v>
      </c>
      <c r="E92" s="4" t="s">
        <v>17</v>
      </c>
      <c r="F92" s="4" t="s">
        <v>17</v>
      </c>
      <c r="G92" s="4" t="s">
        <v>17</v>
      </c>
      <c r="H92" s="4" t="s">
        <v>17</v>
      </c>
      <c r="I92" s="4" t="s">
        <v>17</v>
      </c>
      <c r="J92" s="4" t="s">
        <v>17</v>
      </c>
      <c r="K92" s="4" t="s">
        <v>17</v>
      </c>
      <c r="L92" s="4" t="s">
        <v>17</v>
      </c>
      <c r="M92" s="4" t="s">
        <v>17</v>
      </c>
      <c r="N92" s="4" t="s">
        <v>17</v>
      </c>
      <c r="O92" s="2" t="s">
        <v>19</v>
      </c>
    </row>
    <row r="93" spans="2:15" ht="24" x14ac:dyDescent="0.15">
      <c r="B93" s="41"/>
      <c r="C93" s="4" t="s">
        <v>17</v>
      </c>
      <c r="D93" s="4" t="s">
        <v>17</v>
      </c>
      <c r="E93" s="4" t="s">
        <v>17</v>
      </c>
      <c r="F93" s="4" t="s">
        <v>17</v>
      </c>
      <c r="G93" s="4" t="s">
        <v>17</v>
      </c>
      <c r="H93" s="4" t="s">
        <v>17</v>
      </c>
      <c r="I93" s="4" t="s">
        <v>17</v>
      </c>
      <c r="J93" s="4" t="s">
        <v>17</v>
      </c>
      <c r="K93" s="4" t="s">
        <v>17</v>
      </c>
      <c r="L93" s="4" t="s">
        <v>17</v>
      </c>
      <c r="M93" s="4" t="s">
        <v>17</v>
      </c>
      <c r="N93" s="4" t="s">
        <v>17</v>
      </c>
      <c r="O93" s="2" t="s">
        <v>18</v>
      </c>
    </row>
    <row r="94" spans="2:15" ht="14" x14ac:dyDescent="0.15">
      <c r="B94" s="42"/>
      <c r="C94" s="3" t="s">
        <v>17</v>
      </c>
      <c r="D94" s="3" t="s">
        <v>17</v>
      </c>
      <c r="E94" s="3" t="s">
        <v>17</v>
      </c>
      <c r="F94" s="3" t="s">
        <v>17</v>
      </c>
      <c r="G94" s="3" t="s">
        <v>17</v>
      </c>
      <c r="H94" s="3" t="s">
        <v>17</v>
      </c>
      <c r="I94" s="3" t="s">
        <v>17</v>
      </c>
      <c r="J94" s="3" t="s">
        <v>17</v>
      </c>
      <c r="K94" s="3" t="s">
        <v>17</v>
      </c>
      <c r="L94" s="3" t="s">
        <v>17</v>
      </c>
      <c r="M94" s="3" t="s">
        <v>17</v>
      </c>
      <c r="N94" s="3" t="s">
        <v>17</v>
      </c>
      <c r="O94" s="2" t="s">
        <v>16</v>
      </c>
    </row>
    <row r="95" spans="2:15" ht="14" x14ac:dyDescent="0.15">
      <c r="B95" s="40" t="s">
        <v>21</v>
      </c>
      <c r="C95" s="5" t="s">
        <v>17</v>
      </c>
      <c r="D95" s="5" t="s">
        <v>17</v>
      </c>
      <c r="E95" s="5" t="s">
        <v>17</v>
      </c>
      <c r="F95" s="5" t="s">
        <v>17</v>
      </c>
      <c r="G95" s="5" t="s">
        <v>17</v>
      </c>
      <c r="H95" s="5" t="s">
        <v>17</v>
      </c>
      <c r="I95" s="5" t="s">
        <v>17</v>
      </c>
      <c r="J95" s="5" t="s">
        <v>17</v>
      </c>
      <c r="K95" s="5" t="s">
        <v>17</v>
      </c>
      <c r="L95" s="5" t="s">
        <v>17</v>
      </c>
      <c r="M95" s="5" t="s">
        <v>17</v>
      </c>
      <c r="N95" s="5" t="s">
        <v>17</v>
      </c>
      <c r="O95" s="2" t="s">
        <v>20</v>
      </c>
    </row>
    <row r="96" spans="2:15" ht="24" x14ac:dyDescent="0.15">
      <c r="B96" s="41"/>
      <c r="C96" s="4" t="s">
        <v>17</v>
      </c>
      <c r="D96" s="4" t="s">
        <v>17</v>
      </c>
      <c r="E96" s="4" t="s">
        <v>17</v>
      </c>
      <c r="F96" s="4" t="s">
        <v>17</v>
      </c>
      <c r="G96" s="4" t="s">
        <v>17</v>
      </c>
      <c r="H96" s="4" t="s">
        <v>17</v>
      </c>
      <c r="I96" s="4" t="s">
        <v>17</v>
      </c>
      <c r="J96" s="4" t="s">
        <v>17</v>
      </c>
      <c r="K96" s="4" t="s">
        <v>17</v>
      </c>
      <c r="L96" s="4" t="s">
        <v>17</v>
      </c>
      <c r="M96" s="4" t="s">
        <v>17</v>
      </c>
      <c r="N96" s="4" t="s">
        <v>17</v>
      </c>
      <c r="O96" s="2" t="s">
        <v>19</v>
      </c>
    </row>
    <row r="97" spans="2:15" ht="24" x14ac:dyDescent="0.15">
      <c r="B97" s="41"/>
      <c r="C97" s="4" t="s">
        <v>17</v>
      </c>
      <c r="D97" s="4" t="s">
        <v>17</v>
      </c>
      <c r="E97" s="4" t="s">
        <v>17</v>
      </c>
      <c r="F97" s="4" t="s">
        <v>17</v>
      </c>
      <c r="G97" s="4" t="s">
        <v>17</v>
      </c>
      <c r="H97" s="4" t="s">
        <v>17</v>
      </c>
      <c r="I97" s="4" t="s">
        <v>17</v>
      </c>
      <c r="J97" s="4" t="s">
        <v>17</v>
      </c>
      <c r="K97" s="4" t="s">
        <v>17</v>
      </c>
      <c r="L97" s="4" t="s">
        <v>17</v>
      </c>
      <c r="M97" s="4" t="s">
        <v>17</v>
      </c>
      <c r="N97" s="4" t="s">
        <v>17</v>
      </c>
      <c r="O97" s="2" t="s">
        <v>18</v>
      </c>
    </row>
    <row r="98" spans="2:15" ht="14" x14ac:dyDescent="0.15">
      <c r="B98" s="42"/>
      <c r="C98" s="3" t="s">
        <v>17</v>
      </c>
      <c r="D98" s="3" t="s">
        <v>17</v>
      </c>
      <c r="E98" s="3" t="s">
        <v>17</v>
      </c>
      <c r="F98" s="3" t="s">
        <v>17</v>
      </c>
      <c r="G98" s="3" t="s">
        <v>17</v>
      </c>
      <c r="H98" s="3" t="s">
        <v>17</v>
      </c>
      <c r="I98" s="3" t="s">
        <v>17</v>
      </c>
      <c r="J98" s="3" t="s">
        <v>17</v>
      </c>
      <c r="K98" s="3" t="s">
        <v>17</v>
      </c>
      <c r="L98" s="3" t="s">
        <v>17</v>
      </c>
      <c r="M98" s="3" t="s">
        <v>17</v>
      </c>
      <c r="N98" s="3" t="s">
        <v>17</v>
      </c>
      <c r="O98" s="2" t="s">
        <v>16</v>
      </c>
    </row>
  </sheetData>
  <mergeCells count="10">
    <mergeCell ref="Y25:AA25"/>
    <mergeCell ref="V25:X25"/>
    <mergeCell ref="B91:B94"/>
    <mergeCell ref="B95:B98"/>
    <mergeCell ref="B67:B70"/>
    <mergeCell ref="B71:B74"/>
    <mergeCell ref="B75:B78"/>
    <mergeCell ref="B79:B82"/>
    <mergeCell ref="B83:B86"/>
    <mergeCell ref="B87:B90"/>
  </mergeCells>
  <pageMargins left="0.78740157499999996" right="0.78740157499999996" top="0.984251969" bottom="0.984251969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20286-4BE9-7D4A-B2E6-85D911B914AC}">
  <dimension ref="A3:N121"/>
  <sheetViews>
    <sheetView topLeftCell="A70" workbookViewId="0">
      <selection activeCell="K87" sqref="K87"/>
    </sheetView>
  </sheetViews>
  <sheetFormatPr baseColWidth="10" defaultRowHeight="13" x14ac:dyDescent="0.15"/>
  <cols>
    <col min="1" max="1" width="11.6640625" style="1" bestFit="1" customWidth="1"/>
    <col min="2" max="16384" width="10.83203125" style="1"/>
  </cols>
  <sheetData>
    <row r="3" spans="1:14" x14ac:dyDescent="0.15">
      <c r="A3" s="9"/>
      <c r="B3" s="8">
        <v>1</v>
      </c>
      <c r="C3" s="8">
        <v>2</v>
      </c>
      <c r="D3" s="8">
        <v>3</v>
      </c>
      <c r="E3" s="8">
        <v>4</v>
      </c>
      <c r="F3" s="8">
        <v>5</v>
      </c>
      <c r="G3" s="8">
        <v>6</v>
      </c>
      <c r="H3" s="8">
        <v>7</v>
      </c>
      <c r="I3" s="8">
        <v>8</v>
      </c>
      <c r="J3" s="8">
        <v>9</v>
      </c>
      <c r="K3" s="8">
        <v>10</v>
      </c>
      <c r="L3" s="8">
        <v>11</v>
      </c>
      <c r="M3" s="8">
        <v>12</v>
      </c>
    </row>
    <row r="4" spans="1:14" ht="14" x14ac:dyDescent="0.15">
      <c r="A4" s="8" t="s">
        <v>28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2" t="s">
        <v>154</v>
      </c>
    </row>
    <row r="5" spans="1:14" ht="14" x14ac:dyDescent="0.15">
      <c r="A5" s="8" t="s">
        <v>27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2" t="s">
        <v>154</v>
      </c>
    </row>
    <row r="6" spans="1:14" ht="14" x14ac:dyDescent="0.15">
      <c r="A6" s="8" t="s">
        <v>26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2" t="s">
        <v>154</v>
      </c>
    </row>
    <row r="7" spans="1:14" ht="14" x14ac:dyDescent="0.15">
      <c r="A7" s="8" t="s">
        <v>25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2" t="s">
        <v>154</v>
      </c>
    </row>
    <row r="8" spans="1:14" ht="14" x14ac:dyDescent="0.15">
      <c r="A8" s="8" t="s">
        <v>24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2" t="s">
        <v>154</v>
      </c>
    </row>
    <row r="9" spans="1:14" ht="14" x14ac:dyDescent="0.15">
      <c r="A9" s="8" t="s">
        <v>23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2" t="s">
        <v>154</v>
      </c>
    </row>
    <row r="10" spans="1:14" ht="14" x14ac:dyDescent="0.15">
      <c r="A10" s="8" t="s">
        <v>22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2" t="s">
        <v>154</v>
      </c>
    </row>
    <row r="11" spans="1:14" ht="14" x14ac:dyDescent="0.15">
      <c r="A11" s="8" t="s">
        <v>21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" t="s">
        <v>154</v>
      </c>
    </row>
    <row r="13" spans="1:14" x14ac:dyDescent="0.15">
      <c r="A13" s="9"/>
      <c r="B13" s="8">
        <v>1</v>
      </c>
      <c r="C13" s="8">
        <v>2</v>
      </c>
      <c r="D13" s="8">
        <v>3</v>
      </c>
      <c r="E13" s="8">
        <v>4</v>
      </c>
      <c r="F13" s="8">
        <v>5</v>
      </c>
      <c r="G13" s="8">
        <v>6</v>
      </c>
      <c r="H13" s="8">
        <v>7</v>
      </c>
      <c r="I13" s="8">
        <v>8</v>
      </c>
      <c r="J13" s="8">
        <v>9</v>
      </c>
      <c r="K13" s="8">
        <v>10</v>
      </c>
      <c r="L13" s="8">
        <v>11</v>
      </c>
      <c r="M13" s="8">
        <v>12</v>
      </c>
    </row>
    <row r="14" spans="1:14" ht="14" x14ac:dyDescent="0.15">
      <c r="A14" s="8" t="s">
        <v>28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2" t="s">
        <v>154</v>
      </c>
    </row>
    <row r="15" spans="1:14" ht="14" x14ac:dyDescent="0.15">
      <c r="A15" s="8" t="s">
        <v>27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2" t="s">
        <v>154</v>
      </c>
    </row>
    <row r="16" spans="1:14" ht="14" x14ac:dyDescent="0.15">
      <c r="A16" s="8" t="s">
        <v>26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2" t="s">
        <v>154</v>
      </c>
    </row>
    <row r="17" spans="1:14" ht="14" x14ac:dyDescent="0.15">
      <c r="A17" s="8" t="s">
        <v>25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2" t="s">
        <v>154</v>
      </c>
    </row>
    <row r="18" spans="1:14" ht="14" x14ac:dyDescent="0.15">
      <c r="A18" s="8" t="s">
        <v>24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2" t="s">
        <v>154</v>
      </c>
    </row>
    <row r="19" spans="1:14" ht="14" x14ac:dyDescent="0.15">
      <c r="A19" s="8" t="s">
        <v>23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2" t="s">
        <v>154</v>
      </c>
    </row>
    <row r="20" spans="1:14" ht="14" x14ac:dyDescent="0.15">
      <c r="A20" s="8" t="s">
        <v>22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2" t="s">
        <v>154</v>
      </c>
    </row>
    <row r="21" spans="1:14" ht="14" x14ac:dyDescent="0.15">
      <c r="A21" s="8" t="s">
        <v>21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2" t="s">
        <v>154</v>
      </c>
    </row>
    <row r="23" spans="1:14" x14ac:dyDescent="0.15">
      <c r="A23" s="9"/>
      <c r="B23" s="8">
        <v>1</v>
      </c>
      <c r="C23" s="8">
        <v>2</v>
      </c>
      <c r="D23" s="8">
        <v>3</v>
      </c>
      <c r="E23" s="8">
        <v>4</v>
      </c>
      <c r="F23" s="8">
        <v>5</v>
      </c>
      <c r="G23" s="8">
        <v>6</v>
      </c>
      <c r="H23" s="8">
        <v>7</v>
      </c>
      <c r="I23" s="8">
        <v>8</v>
      </c>
      <c r="J23" s="8">
        <v>9</v>
      </c>
      <c r="K23" s="8">
        <v>10</v>
      </c>
      <c r="L23" s="8">
        <v>11</v>
      </c>
      <c r="M23" s="8">
        <v>12</v>
      </c>
    </row>
    <row r="24" spans="1:14" ht="14" x14ac:dyDescent="0.15">
      <c r="A24" s="8" t="s">
        <v>28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2" t="s">
        <v>154</v>
      </c>
    </row>
    <row r="25" spans="1:14" ht="14" x14ac:dyDescent="0.15">
      <c r="A25" s="8" t="s">
        <v>27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2" t="s">
        <v>154</v>
      </c>
    </row>
    <row r="26" spans="1:14" ht="14" x14ac:dyDescent="0.15">
      <c r="A26" s="8" t="s">
        <v>26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2" t="s">
        <v>154</v>
      </c>
    </row>
    <row r="27" spans="1:14" ht="14" x14ac:dyDescent="0.15">
      <c r="A27" s="8" t="s">
        <v>25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2" t="s">
        <v>154</v>
      </c>
    </row>
    <row r="28" spans="1:14" ht="14" x14ac:dyDescent="0.15">
      <c r="A28" s="8" t="s">
        <v>24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2" t="s">
        <v>154</v>
      </c>
    </row>
    <row r="29" spans="1:14" ht="14" x14ac:dyDescent="0.15">
      <c r="A29" s="8" t="s">
        <v>23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2" t="s">
        <v>154</v>
      </c>
    </row>
    <row r="30" spans="1:14" ht="14" x14ac:dyDescent="0.15">
      <c r="A30" s="8" t="s">
        <v>22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2" t="s">
        <v>154</v>
      </c>
    </row>
    <row r="31" spans="1:14" ht="14" x14ac:dyDescent="0.15">
      <c r="A31" s="8" t="s">
        <v>21</v>
      </c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2" t="s">
        <v>154</v>
      </c>
    </row>
    <row r="33" spans="1:14" x14ac:dyDescent="0.15">
      <c r="A33" s="9"/>
      <c r="B33" s="8">
        <v>1</v>
      </c>
      <c r="C33" s="8">
        <v>2</v>
      </c>
      <c r="D33" s="8">
        <v>3</v>
      </c>
      <c r="E33" s="8">
        <v>4</v>
      </c>
      <c r="F33" s="8">
        <v>5</v>
      </c>
      <c r="G33" s="8">
        <v>6</v>
      </c>
      <c r="H33" s="8">
        <v>7</v>
      </c>
      <c r="I33" s="8">
        <v>8</v>
      </c>
      <c r="J33" s="8">
        <v>9</v>
      </c>
      <c r="K33" s="8">
        <v>10</v>
      </c>
      <c r="L33" s="8">
        <v>11</v>
      </c>
      <c r="M33" s="8">
        <v>12</v>
      </c>
    </row>
    <row r="34" spans="1:14" ht="14" x14ac:dyDescent="0.15">
      <c r="A34" s="8" t="s">
        <v>28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2" t="s">
        <v>165</v>
      </c>
    </row>
    <row r="35" spans="1:14" ht="14" x14ac:dyDescent="0.15">
      <c r="A35" s="8" t="s">
        <v>27</v>
      </c>
      <c r="B35" s="38">
        <v>1.179</v>
      </c>
      <c r="C35" s="38">
        <v>1.1679999999999999</v>
      </c>
      <c r="D35" s="38">
        <v>1.161</v>
      </c>
      <c r="E35" s="37">
        <v>1.1240000000000001</v>
      </c>
      <c r="F35" s="37">
        <v>1.127</v>
      </c>
      <c r="G35" s="37">
        <v>1.151</v>
      </c>
      <c r="H35" s="36"/>
      <c r="I35" s="36"/>
      <c r="J35" s="36"/>
      <c r="K35" s="36"/>
      <c r="L35" s="36"/>
      <c r="M35" s="36"/>
      <c r="N35" s="2" t="s">
        <v>165</v>
      </c>
    </row>
    <row r="36" spans="1:14" ht="14" x14ac:dyDescent="0.15">
      <c r="A36" s="8" t="s">
        <v>26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2" t="s">
        <v>165</v>
      </c>
    </row>
    <row r="37" spans="1:14" ht="14" x14ac:dyDescent="0.15">
      <c r="A37" s="8" t="s">
        <v>25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2" t="s">
        <v>165</v>
      </c>
    </row>
    <row r="38" spans="1:14" ht="14" x14ac:dyDescent="0.15">
      <c r="A38" s="8" t="s">
        <v>24</v>
      </c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2" t="s">
        <v>165</v>
      </c>
    </row>
    <row r="39" spans="1:14" ht="14" x14ac:dyDescent="0.15">
      <c r="A39" s="8" t="s">
        <v>23</v>
      </c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2" t="s">
        <v>165</v>
      </c>
    </row>
    <row r="40" spans="1:14" ht="14" x14ac:dyDescent="0.15">
      <c r="A40" s="8" t="s">
        <v>22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2" t="s">
        <v>165</v>
      </c>
    </row>
    <row r="41" spans="1:14" ht="14" x14ac:dyDescent="0.15">
      <c r="A41" s="8" t="s">
        <v>21</v>
      </c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2" t="s">
        <v>165</v>
      </c>
    </row>
    <row r="43" spans="1:14" ht="14" x14ac:dyDescent="0.15">
      <c r="A43" s="8" t="s">
        <v>127</v>
      </c>
      <c r="B43" s="8" t="s">
        <v>126</v>
      </c>
      <c r="C43" s="8" t="s">
        <v>113</v>
      </c>
    </row>
    <row r="44" spans="1:14" x14ac:dyDescent="0.15">
      <c r="A44" s="35">
        <v>0</v>
      </c>
      <c r="B44" s="18">
        <v>0</v>
      </c>
      <c r="C44" s="18">
        <v>1.179</v>
      </c>
    </row>
    <row r="45" spans="1:14" x14ac:dyDescent="0.15">
      <c r="A45" s="35">
        <v>5.7870370370370366E-5</v>
      </c>
      <c r="B45" s="18">
        <v>0</v>
      </c>
      <c r="C45" s="18">
        <v>1.19</v>
      </c>
    </row>
    <row r="46" spans="1:14" x14ac:dyDescent="0.15">
      <c r="A46" s="35">
        <v>1.1574074074074073E-4</v>
      </c>
      <c r="B46" s="18">
        <v>0</v>
      </c>
      <c r="C46" s="18">
        <v>1.1970000000000001</v>
      </c>
    </row>
    <row r="47" spans="1:14" x14ac:dyDescent="0.15">
      <c r="A47" s="35">
        <v>1.7361111111111112E-4</v>
      </c>
      <c r="B47" s="18">
        <v>0</v>
      </c>
      <c r="C47" s="18">
        <v>1.214</v>
      </c>
    </row>
    <row r="48" spans="1:14" x14ac:dyDescent="0.15">
      <c r="A48" s="35">
        <v>2.3148148148148146E-4</v>
      </c>
      <c r="B48" s="18">
        <v>0</v>
      </c>
      <c r="C48" s="18">
        <v>1.226</v>
      </c>
    </row>
    <row r="49" spans="1:3" x14ac:dyDescent="0.15">
      <c r="A49" s="35">
        <v>2.8935185185185189E-4</v>
      </c>
      <c r="B49" s="18">
        <v>0</v>
      </c>
      <c r="C49" s="18">
        <v>1.236</v>
      </c>
    </row>
    <row r="50" spans="1:3" x14ac:dyDescent="0.15">
      <c r="A50" s="35">
        <v>3.4722222222222224E-4</v>
      </c>
      <c r="B50" s="18">
        <v>0</v>
      </c>
      <c r="C50" s="18">
        <v>1.2490000000000001</v>
      </c>
    </row>
    <row r="51" spans="1:3" x14ac:dyDescent="0.15">
      <c r="A51" s="35">
        <v>4.0509259259259258E-4</v>
      </c>
      <c r="B51" s="18">
        <v>0</v>
      </c>
      <c r="C51" s="18">
        <v>1.26</v>
      </c>
    </row>
    <row r="52" spans="1:3" x14ac:dyDescent="0.15">
      <c r="A52" s="35">
        <v>4.6296296296296293E-4</v>
      </c>
      <c r="B52" s="18">
        <v>0</v>
      </c>
      <c r="C52" s="18">
        <v>1.27</v>
      </c>
    </row>
    <row r="53" spans="1:3" x14ac:dyDescent="0.15">
      <c r="A53" s="35">
        <v>5.2083333333333333E-4</v>
      </c>
      <c r="B53" s="18">
        <v>0</v>
      </c>
      <c r="C53" s="18">
        <v>1.284</v>
      </c>
    </row>
    <row r="54" spans="1:3" x14ac:dyDescent="0.15">
      <c r="A54" s="35">
        <v>5.7870370370370378E-4</v>
      </c>
      <c r="B54" s="18">
        <v>0</v>
      </c>
      <c r="C54" s="18">
        <v>1.2969999999999999</v>
      </c>
    </row>
    <row r="55" spans="1:3" x14ac:dyDescent="0.15">
      <c r="A55" s="35">
        <v>6.3657407407407402E-4</v>
      </c>
      <c r="B55" s="18">
        <v>0</v>
      </c>
      <c r="C55" s="18">
        <v>1.3109999999999999</v>
      </c>
    </row>
    <row r="56" spans="1:3" x14ac:dyDescent="0.15">
      <c r="A56" s="35">
        <v>6.9444444444444447E-4</v>
      </c>
      <c r="B56" s="18">
        <v>0</v>
      </c>
      <c r="C56" s="18">
        <v>1.323</v>
      </c>
    </row>
    <row r="57" spans="1:3" x14ac:dyDescent="0.15">
      <c r="A57" s="35">
        <v>7.5231481481481471E-4</v>
      </c>
      <c r="B57" s="18">
        <v>0</v>
      </c>
      <c r="C57" s="18">
        <v>1.3360000000000001</v>
      </c>
    </row>
    <row r="58" spans="1:3" x14ac:dyDescent="0.15">
      <c r="A58" s="35">
        <v>8.1018518518518516E-4</v>
      </c>
      <c r="B58" s="18">
        <v>0</v>
      </c>
      <c r="C58" s="18">
        <v>1.3480000000000001</v>
      </c>
    </row>
    <row r="59" spans="1:3" x14ac:dyDescent="0.15">
      <c r="A59" s="35">
        <v>8.6805555555555551E-4</v>
      </c>
      <c r="B59" s="18">
        <v>0</v>
      </c>
      <c r="C59" s="18">
        <v>1.361</v>
      </c>
    </row>
    <row r="60" spans="1:3" x14ac:dyDescent="0.15">
      <c r="A60" s="35">
        <v>9.2592592592592585E-4</v>
      </c>
      <c r="B60" s="18">
        <v>0</v>
      </c>
      <c r="C60" s="18">
        <v>1.373</v>
      </c>
    </row>
    <row r="61" spans="1:3" x14ac:dyDescent="0.15">
      <c r="A61" s="35">
        <v>9.8379629629629642E-4</v>
      </c>
      <c r="B61" s="18">
        <v>0</v>
      </c>
      <c r="C61" s="18">
        <v>1.3839999999999999</v>
      </c>
    </row>
    <row r="62" spans="1:3" x14ac:dyDescent="0.15">
      <c r="A62" s="35">
        <v>1.0416666666666667E-3</v>
      </c>
      <c r="B62" s="18">
        <v>0</v>
      </c>
      <c r="C62" s="18">
        <v>1.3939999999999999</v>
      </c>
    </row>
    <row r="63" spans="1:3" x14ac:dyDescent="0.15">
      <c r="A63" s="35">
        <v>1.0995370370370371E-3</v>
      </c>
      <c r="B63" s="18">
        <v>0</v>
      </c>
      <c r="C63" s="18">
        <v>1.407</v>
      </c>
    </row>
    <row r="64" spans="1:3" x14ac:dyDescent="0.15">
      <c r="A64" s="35">
        <v>1.1574074074074073E-3</v>
      </c>
      <c r="B64" s="18">
        <v>0</v>
      </c>
      <c r="C64" s="18">
        <v>1.421</v>
      </c>
    </row>
    <row r="65" spans="1:3" x14ac:dyDescent="0.15">
      <c r="A65" s="35">
        <v>1.2152777777777778E-3</v>
      </c>
      <c r="B65" s="18">
        <v>0</v>
      </c>
      <c r="C65" s="18">
        <v>1.431</v>
      </c>
    </row>
    <row r="66" spans="1:3" x14ac:dyDescent="0.15">
      <c r="A66" s="35">
        <v>1.2731481481481483E-3</v>
      </c>
      <c r="B66" s="18">
        <v>0</v>
      </c>
      <c r="C66" s="18">
        <v>1.444</v>
      </c>
    </row>
    <row r="67" spans="1:3" x14ac:dyDescent="0.15">
      <c r="A67" s="35">
        <v>1.3310185185185185E-3</v>
      </c>
      <c r="B67" s="18">
        <v>0</v>
      </c>
      <c r="C67" s="18">
        <v>1.4550000000000001</v>
      </c>
    </row>
    <row r="68" spans="1:3" x14ac:dyDescent="0.15">
      <c r="A68" s="35">
        <v>1.3888888888888889E-3</v>
      </c>
      <c r="B68" s="18">
        <v>0</v>
      </c>
      <c r="C68" s="18">
        <v>1.47</v>
      </c>
    </row>
    <row r="69" spans="1:3" x14ac:dyDescent="0.15">
      <c r="A69" s="35">
        <v>1.4467592592592594E-3</v>
      </c>
      <c r="B69" s="18">
        <v>0</v>
      </c>
      <c r="C69" s="18">
        <v>1.482</v>
      </c>
    </row>
    <row r="70" spans="1:3" x14ac:dyDescent="0.15">
      <c r="A70" s="35">
        <v>1.5046296296296294E-3</v>
      </c>
      <c r="B70" s="18">
        <v>0</v>
      </c>
      <c r="C70" s="18">
        <v>1.4950000000000001</v>
      </c>
    </row>
    <row r="71" spans="1:3" x14ac:dyDescent="0.15">
      <c r="A71" s="35">
        <v>1.5624999999999999E-3</v>
      </c>
      <c r="B71" s="18">
        <v>0</v>
      </c>
      <c r="C71" s="18">
        <v>1.506</v>
      </c>
    </row>
    <row r="72" spans="1:3" x14ac:dyDescent="0.15">
      <c r="A72" s="35">
        <v>1.6203703703703703E-3</v>
      </c>
      <c r="B72" s="18">
        <v>0</v>
      </c>
      <c r="C72" s="18">
        <v>1.5209999999999999</v>
      </c>
    </row>
    <row r="73" spans="1:3" x14ac:dyDescent="0.15">
      <c r="A73" s="35">
        <v>1.6782407407407406E-3</v>
      </c>
      <c r="B73" s="18">
        <v>0</v>
      </c>
      <c r="C73" s="18">
        <v>1.5309999999999999</v>
      </c>
    </row>
    <row r="74" spans="1:3" x14ac:dyDescent="0.15">
      <c r="A74" s="35">
        <v>1.736111111111111E-3</v>
      </c>
      <c r="B74" s="18">
        <v>0</v>
      </c>
      <c r="C74" s="18">
        <v>1.544</v>
      </c>
    </row>
    <row r="75" spans="1:3" x14ac:dyDescent="0.15">
      <c r="A75" s="35">
        <v>1.7939814814814815E-3</v>
      </c>
      <c r="B75" s="18">
        <v>0</v>
      </c>
      <c r="C75" s="18">
        <v>1.5529999999999999</v>
      </c>
    </row>
    <row r="76" spans="1:3" x14ac:dyDescent="0.15">
      <c r="A76" s="35">
        <v>1.8518518518518517E-3</v>
      </c>
      <c r="B76" s="18">
        <v>0</v>
      </c>
      <c r="C76" s="18">
        <v>1.57</v>
      </c>
    </row>
    <row r="77" spans="1:3" x14ac:dyDescent="0.15">
      <c r="A77" s="35">
        <v>1.9097222222222222E-3</v>
      </c>
      <c r="B77" s="18">
        <v>0</v>
      </c>
      <c r="C77" s="18">
        <v>1.581</v>
      </c>
    </row>
    <row r="78" spans="1:3" x14ac:dyDescent="0.15">
      <c r="A78" s="35">
        <v>1.9675925925925928E-3</v>
      </c>
      <c r="B78" s="18">
        <v>0</v>
      </c>
      <c r="C78" s="18">
        <v>1.5940000000000001</v>
      </c>
    </row>
    <row r="79" spans="1:3" x14ac:dyDescent="0.15">
      <c r="A79" s="35">
        <v>2.0254629629629629E-3</v>
      </c>
      <c r="B79" s="18">
        <v>0</v>
      </c>
      <c r="C79" s="18">
        <v>1.6040000000000001</v>
      </c>
    </row>
    <row r="80" spans="1:3" x14ac:dyDescent="0.15">
      <c r="A80" s="35">
        <v>2.0833333333333333E-3</v>
      </c>
      <c r="B80" s="18">
        <v>0</v>
      </c>
      <c r="C80" s="18">
        <v>1.6180000000000001</v>
      </c>
    </row>
    <row r="81" spans="1:8" ht="14" thickBot="1" x14ac:dyDescent="0.2"/>
    <row r="82" spans="1:8" ht="14" x14ac:dyDescent="0.15">
      <c r="A82" s="8" t="s">
        <v>127</v>
      </c>
      <c r="B82" s="30" t="s">
        <v>126</v>
      </c>
      <c r="C82" s="43" t="s">
        <v>164</v>
      </c>
      <c r="D82" s="44"/>
      <c r="E82" s="45"/>
      <c r="F82" s="46" t="s">
        <v>1</v>
      </c>
      <c r="G82" s="44"/>
      <c r="H82" s="47"/>
    </row>
    <row r="83" spans="1:8" x14ac:dyDescent="0.15">
      <c r="A83" s="18">
        <v>0</v>
      </c>
      <c r="B83" s="22">
        <v>0</v>
      </c>
      <c r="C83" s="21">
        <v>1.179</v>
      </c>
      <c r="D83" s="18">
        <v>1.1679999999999999</v>
      </c>
      <c r="E83" s="18">
        <v>1.161</v>
      </c>
      <c r="F83" s="18">
        <v>1.1240000000000001</v>
      </c>
      <c r="G83" s="18">
        <v>1.127</v>
      </c>
      <c r="H83" s="20">
        <v>1.151</v>
      </c>
    </row>
    <row r="84" spans="1:8" x14ac:dyDescent="0.15">
      <c r="A84" s="18">
        <f t="shared" ref="A84:A119" si="0">A83+5</f>
        <v>5</v>
      </c>
      <c r="B84" s="22">
        <v>0</v>
      </c>
      <c r="C84" s="21">
        <v>1.19</v>
      </c>
      <c r="D84" s="18">
        <v>1.18</v>
      </c>
      <c r="E84" s="18">
        <v>1.1719999999999999</v>
      </c>
      <c r="F84" s="18">
        <v>1.125</v>
      </c>
      <c r="G84" s="18">
        <v>1.1299999999999999</v>
      </c>
      <c r="H84" s="20">
        <v>1.155</v>
      </c>
    </row>
    <row r="85" spans="1:8" x14ac:dyDescent="0.15">
      <c r="A85" s="18">
        <f t="shared" si="0"/>
        <v>10</v>
      </c>
      <c r="B85" s="22">
        <v>0</v>
      </c>
      <c r="C85" s="21">
        <v>1.1970000000000001</v>
      </c>
      <c r="D85" s="18">
        <v>1.1930000000000001</v>
      </c>
      <c r="E85" s="18">
        <v>1.1850000000000001</v>
      </c>
      <c r="F85" s="18">
        <v>1.131</v>
      </c>
      <c r="G85" s="18">
        <v>1.1319999999999999</v>
      </c>
      <c r="H85" s="20">
        <v>1.1599999999999999</v>
      </c>
    </row>
    <row r="86" spans="1:8" x14ac:dyDescent="0.15">
      <c r="A86" s="18">
        <f t="shared" si="0"/>
        <v>15</v>
      </c>
      <c r="B86" s="22">
        <v>0</v>
      </c>
      <c r="C86" s="21">
        <v>1.214</v>
      </c>
      <c r="D86" s="18">
        <v>1.2090000000000001</v>
      </c>
      <c r="E86" s="18">
        <v>1.196</v>
      </c>
      <c r="F86" s="18">
        <v>1.1439999999999999</v>
      </c>
      <c r="G86" s="18">
        <v>1.1359999999999999</v>
      </c>
      <c r="H86" s="20">
        <v>1.165</v>
      </c>
    </row>
    <row r="87" spans="1:8" x14ac:dyDescent="0.15">
      <c r="A87" s="18">
        <f t="shared" si="0"/>
        <v>20</v>
      </c>
      <c r="B87" s="22">
        <v>0</v>
      </c>
      <c r="C87" s="21">
        <v>1.226</v>
      </c>
      <c r="D87" s="18">
        <v>1.2150000000000001</v>
      </c>
      <c r="E87" s="18">
        <v>1.208</v>
      </c>
      <c r="F87" s="18">
        <v>1.151</v>
      </c>
      <c r="G87" s="18">
        <v>1.137</v>
      </c>
      <c r="H87" s="20">
        <v>1.17</v>
      </c>
    </row>
    <row r="88" spans="1:8" x14ac:dyDescent="0.15">
      <c r="A88" s="18">
        <f t="shared" si="0"/>
        <v>25</v>
      </c>
      <c r="B88" s="22">
        <v>0</v>
      </c>
      <c r="C88" s="21">
        <v>1.236</v>
      </c>
      <c r="D88" s="18">
        <v>1.23</v>
      </c>
      <c r="E88" s="18">
        <v>1.2190000000000001</v>
      </c>
      <c r="F88" s="18">
        <v>1.1539999999999999</v>
      </c>
      <c r="G88" s="18">
        <v>1.143</v>
      </c>
      <c r="H88" s="20">
        <v>1.173</v>
      </c>
    </row>
    <row r="89" spans="1:8" x14ac:dyDescent="0.15">
      <c r="A89" s="18">
        <f t="shared" si="0"/>
        <v>30</v>
      </c>
      <c r="B89" s="22">
        <v>0</v>
      </c>
      <c r="C89" s="21">
        <v>1.2490000000000001</v>
      </c>
      <c r="D89" s="18">
        <v>1.238</v>
      </c>
      <c r="E89" s="18">
        <v>1.232</v>
      </c>
      <c r="F89" s="18">
        <v>1.1519999999999999</v>
      </c>
      <c r="G89" s="18">
        <v>1.1479999999999999</v>
      </c>
      <c r="H89" s="20">
        <v>1.1779999999999999</v>
      </c>
    </row>
    <row r="90" spans="1:8" x14ac:dyDescent="0.15">
      <c r="A90" s="18">
        <f t="shared" si="0"/>
        <v>35</v>
      </c>
      <c r="B90" s="22">
        <v>0</v>
      </c>
      <c r="C90" s="21">
        <v>1.26</v>
      </c>
      <c r="D90" s="18">
        <v>1.252</v>
      </c>
      <c r="E90" s="18">
        <v>1.2450000000000001</v>
      </c>
      <c r="F90" s="18">
        <v>1.1619999999999999</v>
      </c>
      <c r="G90" s="18">
        <v>1.151</v>
      </c>
      <c r="H90" s="20">
        <v>1.181</v>
      </c>
    </row>
    <row r="91" spans="1:8" x14ac:dyDescent="0.15">
      <c r="A91" s="18">
        <f t="shared" si="0"/>
        <v>40</v>
      </c>
      <c r="B91" s="22">
        <v>0</v>
      </c>
      <c r="C91" s="21">
        <v>1.27</v>
      </c>
      <c r="D91" s="18">
        <v>1.264</v>
      </c>
      <c r="E91" s="18">
        <v>1.256</v>
      </c>
      <c r="F91" s="18">
        <v>1.1679999999999999</v>
      </c>
      <c r="G91" s="18">
        <v>1.155</v>
      </c>
      <c r="H91" s="20">
        <v>1.1830000000000001</v>
      </c>
    </row>
    <row r="92" spans="1:8" x14ac:dyDescent="0.15">
      <c r="A92" s="18">
        <f t="shared" si="0"/>
        <v>45</v>
      </c>
      <c r="B92" s="22">
        <v>0</v>
      </c>
      <c r="C92" s="21">
        <v>1.284</v>
      </c>
      <c r="D92" s="18">
        <v>1.276</v>
      </c>
      <c r="E92" s="18">
        <v>1.268</v>
      </c>
      <c r="F92" s="18">
        <v>1.169</v>
      </c>
      <c r="G92" s="18">
        <v>1.1559999999999999</v>
      </c>
      <c r="H92" s="20">
        <v>1.1930000000000001</v>
      </c>
    </row>
    <row r="93" spans="1:8" x14ac:dyDescent="0.15">
      <c r="A93" s="18">
        <f t="shared" si="0"/>
        <v>50</v>
      </c>
      <c r="B93" s="22">
        <v>0</v>
      </c>
      <c r="C93" s="21">
        <v>1.2969999999999999</v>
      </c>
      <c r="D93" s="18">
        <v>1.2889999999999999</v>
      </c>
      <c r="E93" s="18">
        <v>1.2809999999999999</v>
      </c>
      <c r="F93" s="18">
        <v>1.1839999999999999</v>
      </c>
      <c r="G93" s="18">
        <v>1.1599999999999999</v>
      </c>
      <c r="H93" s="20">
        <v>1.1950000000000001</v>
      </c>
    </row>
    <row r="94" spans="1:8" x14ac:dyDescent="0.15">
      <c r="A94" s="18">
        <f t="shared" si="0"/>
        <v>55</v>
      </c>
      <c r="B94" s="22">
        <v>0</v>
      </c>
      <c r="C94" s="21">
        <v>1.3109999999999999</v>
      </c>
      <c r="D94" s="18">
        <v>1.3</v>
      </c>
      <c r="E94" s="18">
        <v>1.294</v>
      </c>
      <c r="F94" s="18">
        <v>1.1779999999999999</v>
      </c>
      <c r="G94" s="18">
        <v>1.165</v>
      </c>
      <c r="H94" s="20">
        <v>1.1990000000000001</v>
      </c>
    </row>
    <row r="95" spans="1:8" x14ac:dyDescent="0.15">
      <c r="A95" s="18">
        <f t="shared" si="0"/>
        <v>60</v>
      </c>
      <c r="B95" s="22">
        <v>0</v>
      </c>
      <c r="C95" s="21">
        <v>1.323</v>
      </c>
      <c r="D95" s="18">
        <v>1.31</v>
      </c>
      <c r="E95" s="18">
        <v>1.306</v>
      </c>
      <c r="F95" s="18">
        <v>1.1850000000000001</v>
      </c>
      <c r="G95" s="18">
        <v>1.17</v>
      </c>
      <c r="H95" s="20">
        <v>1.2030000000000001</v>
      </c>
    </row>
    <row r="96" spans="1:8" x14ac:dyDescent="0.15">
      <c r="A96" s="18">
        <f t="shared" si="0"/>
        <v>65</v>
      </c>
      <c r="B96" s="22">
        <v>0</v>
      </c>
      <c r="C96" s="21">
        <v>1.3360000000000001</v>
      </c>
      <c r="D96" s="18">
        <v>1.323</v>
      </c>
      <c r="E96" s="18">
        <v>1.321</v>
      </c>
      <c r="F96" s="18">
        <v>1.196</v>
      </c>
      <c r="G96" s="18">
        <v>1.17</v>
      </c>
      <c r="H96" s="20">
        <v>1.2070000000000001</v>
      </c>
    </row>
    <row r="97" spans="1:8" x14ac:dyDescent="0.15">
      <c r="A97" s="18">
        <f t="shared" si="0"/>
        <v>70</v>
      </c>
      <c r="B97" s="22">
        <v>0</v>
      </c>
      <c r="C97" s="21">
        <v>1.3480000000000001</v>
      </c>
      <c r="D97" s="18">
        <v>1.339</v>
      </c>
      <c r="E97" s="18">
        <v>1.331</v>
      </c>
      <c r="F97" s="18">
        <v>1.1919999999999999</v>
      </c>
      <c r="G97" s="18">
        <v>1.175</v>
      </c>
      <c r="H97" s="20">
        <v>1.2130000000000001</v>
      </c>
    </row>
    <row r="98" spans="1:8" x14ac:dyDescent="0.15">
      <c r="A98" s="18">
        <f t="shared" si="0"/>
        <v>75</v>
      </c>
      <c r="B98" s="22">
        <v>0</v>
      </c>
      <c r="C98" s="21">
        <v>1.361</v>
      </c>
      <c r="D98" s="18">
        <v>1.3480000000000001</v>
      </c>
      <c r="E98" s="18">
        <v>1.3480000000000001</v>
      </c>
      <c r="F98" s="18">
        <v>1.198</v>
      </c>
      <c r="G98" s="18">
        <v>1.177</v>
      </c>
      <c r="H98" s="20">
        <v>1.216</v>
      </c>
    </row>
    <row r="99" spans="1:8" x14ac:dyDescent="0.15">
      <c r="A99" s="18">
        <f t="shared" si="0"/>
        <v>80</v>
      </c>
      <c r="B99" s="22">
        <v>0</v>
      </c>
      <c r="C99" s="21">
        <v>1.373</v>
      </c>
      <c r="D99" s="18">
        <v>1.363</v>
      </c>
      <c r="E99" s="18">
        <v>1.3580000000000001</v>
      </c>
      <c r="F99" s="18">
        <v>1.198</v>
      </c>
      <c r="G99" s="18">
        <v>1.177</v>
      </c>
      <c r="H99" s="20">
        <v>1.22</v>
      </c>
    </row>
    <row r="100" spans="1:8" x14ac:dyDescent="0.15">
      <c r="A100" s="18">
        <f t="shared" si="0"/>
        <v>85</v>
      </c>
      <c r="B100" s="22">
        <v>0</v>
      </c>
      <c r="C100" s="21">
        <v>1.3839999999999999</v>
      </c>
      <c r="D100" s="18">
        <v>1.3740000000000001</v>
      </c>
      <c r="E100" s="18">
        <v>1.371</v>
      </c>
      <c r="F100" s="18">
        <v>1.212</v>
      </c>
      <c r="G100" s="18">
        <v>1.181</v>
      </c>
      <c r="H100" s="20">
        <v>1.2250000000000001</v>
      </c>
    </row>
    <row r="101" spans="1:8" x14ac:dyDescent="0.15">
      <c r="A101" s="18">
        <f t="shared" si="0"/>
        <v>90</v>
      </c>
      <c r="B101" s="22">
        <v>0</v>
      </c>
      <c r="C101" s="21">
        <v>1.3939999999999999</v>
      </c>
      <c r="D101" s="18">
        <v>1.383</v>
      </c>
      <c r="E101" s="18">
        <v>1.3859999999999999</v>
      </c>
      <c r="F101" s="18">
        <v>1.21</v>
      </c>
      <c r="G101" s="18">
        <v>1.1850000000000001</v>
      </c>
      <c r="H101" s="20">
        <v>1.2230000000000001</v>
      </c>
    </row>
    <row r="102" spans="1:8" x14ac:dyDescent="0.15">
      <c r="A102" s="18">
        <f t="shared" si="0"/>
        <v>95</v>
      </c>
      <c r="B102" s="22">
        <v>0</v>
      </c>
      <c r="C102" s="21">
        <v>1.407</v>
      </c>
      <c r="D102" s="18">
        <v>1.3979999999999999</v>
      </c>
      <c r="E102" s="18">
        <v>1.3979999999999999</v>
      </c>
      <c r="F102" s="18">
        <v>1.216</v>
      </c>
      <c r="G102" s="18">
        <v>1.1859999999999999</v>
      </c>
      <c r="H102" s="20">
        <v>1.2290000000000001</v>
      </c>
    </row>
    <row r="103" spans="1:8" x14ac:dyDescent="0.15">
      <c r="A103" s="18">
        <f t="shared" si="0"/>
        <v>100</v>
      </c>
      <c r="B103" s="22">
        <v>0</v>
      </c>
      <c r="C103" s="21">
        <v>1.421</v>
      </c>
      <c r="D103" s="18">
        <v>1.409</v>
      </c>
      <c r="E103" s="18">
        <v>1.4079999999999999</v>
      </c>
      <c r="F103" s="18">
        <v>1.222</v>
      </c>
      <c r="G103" s="18">
        <v>1.1930000000000001</v>
      </c>
      <c r="H103" s="20">
        <v>1.234</v>
      </c>
    </row>
    <row r="104" spans="1:8" x14ac:dyDescent="0.15">
      <c r="A104" s="18">
        <f t="shared" si="0"/>
        <v>105</v>
      </c>
      <c r="B104" s="22">
        <v>0</v>
      </c>
      <c r="C104" s="21">
        <v>1.431</v>
      </c>
      <c r="D104" s="18">
        <v>1.423</v>
      </c>
      <c r="E104" s="18">
        <v>1.423</v>
      </c>
      <c r="F104" s="18">
        <v>1.228</v>
      </c>
      <c r="G104" s="18">
        <v>1.1950000000000001</v>
      </c>
      <c r="H104" s="20">
        <v>1.2410000000000001</v>
      </c>
    </row>
    <row r="105" spans="1:8" x14ac:dyDescent="0.15">
      <c r="A105" s="18">
        <f t="shared" si="0"/>
        <v>110</v>
      </c>
      <c r="B105" s="22">
        <v>0</v>
      </c>
      <c r="C105" s="21">
        <v>1.444</v>
      </c>
      <c r="D105" s="18">
        <v>1.4330000000000001</v>
      </c>
      <c r="E105" s="18">
        <v>1.4379999999999999</v>
      </c>
      <c r="F105" s="18">
        <v>1.2270000000000001</v>
      </c>
      <c r="G105" s="18">
        <v>1.2</v>
      </c>
      <c r="H105" s="20">
        <v>1.2450000000000001</v>
      </c>
    </row>
    <row r="106" spans="1:8" x14ac:dyDescent="0.15">
      <c r="A106" s="18">
        <f t="shared" si="0"/>
        <v>115</v>
      </c>
      <c r="B106" s="22">
        <v>0</v>
      </c>
      <c r="C106" s="21">
        <v>1.4550000000000001</v>
      </c>
      <c r="D106" s="18">
        <v>1.4450000000000001</v>
      </c>
      <c r="E106" s="18">
        <v>1.4470000000000001</v>
      </c>
      <c r="F106" s="18">
        <v>1.2430000000000001</v>
      </c>
      <c r="G106" s="18">
        <v>1.2050000000000001</v>
      </c>
      <c r="H106" s="20">
        <v>1.246</v>
      </c>
    </row>
    <row r="107" spans="1:8" x14ac:dyDescent="0.15">
      <c r="A107" s="18">
        <f t="shared" si="0"/>
        <v>120</v>
      </c>
      <c r="B107" s="22">
        <v>0</v>
      </c>
      <c r="C107" s="21">
        <v>1.47</v>
      </c>
      <c r="D107" s="18">
        <v>1.458</v>
      </c>
      <c r="E107" s="18">
        <v>1.4610000000000001</v>
      </c>
      <c r="F107" s="18">
        <v>1.2430000000000001</v>
      </c>
      <c r="G107" s="18">
        <v>1.208</v>
      </c>
      <c r="H107" s="20">
        <v>1.2529999999999999</v>
      </c>
    </row>
    <row r="108" spans="1:8" x14ac:dyDescent="0.15">
      <c r="A108" s="18">
        <f t="shared" si="0"/>
        <v>125</v>
      </c>
      <c r="B108" s="22">
        <v>0</v>
      </c>
      <c r="C108" s="21">
        <v>1.482</v>
      </c>
      <c r="D108" s="18">
        <v>1.47</v>
      </c>
      <c r="E108" s="18">
        <v>1.4750000000000001</v>
      </c>
      <c r="F108" s="18">
        <v>1.25</v>
      </c>
      <c r="G108" s="18">
        <v>1.21</v>
      </c>
      <c r="H108" s="20">
        <v>1.258</v>
      </c>
    </row>
    <row r="109" spans="1:8" x14ac:dyDescent="0.15">
      <c r="A109" s="18">
        <f t="shared" si="0"/>
        <v>130</v>
      </c>
      <c r="B109" s="22">
        <v>0</v>
      </c>
      <c r="C109" s="21">
        <v>1.4950000000000001</v>
      </c>
      <c r="D109" s="18">
        <v>1.48</v>
      </c>
      <c r="E109" s="18">
        <v>1.488</v>
      </c>
      <c r="F109" s="18">
        <v>1.26</v>
      </c>
      <c r="G109" s="18">
        <v>1.214</v>
      </c>
      <c r="H109" s="20">
        <v>1.2589999999999999</v>
      </c>
    </row>
    <row r="110" spans="1:8" x14ac:dyDescent="0.15">
      <c r="A110" s="18">
        <f t="shared" si="0"/>
        <v>135</v>
      </c>
      <c r="B110" s="22">
        <v>0</v>
      </c>
      <c r="C110" s="21">
        <v>1.506</v>
      </c>
      <c r="D110" s="18">
        <v>1.494</v>
      </c>
      <c r="E110" s="18">
        <v>1.4990000000000001</v>
      </c>
      <c r="F110" s="18">
        <v>1.2629999999999999</v>
      </c>
      <c r="G110" s="18">
        <v>1.2170000000000001</v>
      </c>
      <c r="H110" s="20">
        <v>1.2649999999999999</v>
      </c>
    </row>
    <row r="111" spans="1:8" x14ac:dyDescent="0.15">
      <c r="A111" s="18">
        <f t="shared" si="0"/>
        <v>140</v>
      </c>
      <c r="B111" s="22">
        <v>0</v>
      </c>
      <c r="C111" s="21">
        <v>1.5209999999999999</v>
      </c>
      <c r="D111" s="18">
        <v>1.506</v>
      </c>
      <c r="E111" s="18">
        <v>1.51</v>
      </c>
      <c r="F111" s="18">
        <v>1.2689999999999999</v>
      </c>
      <c r="G111" s="18">
        <v>1.2210000000000001</v>
      </c>
      <c r="H111" s="20">
        <v>1.2669999999999999</v>
      </c>
    </row>
    <row r="112" spans="1:8" x14ac:dyDescent="0.15">
      <c r="A112" s="18">
        <f t="shared" si="0"/>
        <v>145</v>
      </c>
      <c r="B112" s="22">
        <v>0</v>
      </c>
      <c r="C112" s="21">
        <v>1.5309999999999999</v>
      </c>
      <c r="D112" s="18">
        <v>1.5169999999999999</v>
      </c>
      <c r="E112" s="18">
        <v>1.524</v>
      </c>
      <c r="F112" s="18">
        <v>1.276</v>
      </c>
      <c r="G112" s="18">
        <v>1.226</v>
      </c>
      <c r="H112" s="20">
        <v>1.2729999999999999</v>
      </c>
    </row>
    <row r="113" spans="1:8" x14ac:dyDescent="0.15">
      <c r="A113" s="18">
        <f t="shared" si="0"/>
        <v>150</v>
      </c>
      <c r="B113" s="22">
        <v>0</v>
      </c>
      <c r="C113" s="21">
        <v>1.544</v>
      </c>
      <c r="D113" s="18">
        <v>1.5309999999999999</v>
      </c>
      <c r="E113" s="18">
        <v>1.5389999999999999</v>
      </c>
      <c r="F113" s="18">
        <v>1.2809999999999999</v>
      </c>
      <c r="G113" s="18">
        <v>1.2290000000000001</v>
      </c>
      <c r="H113" s="20">
        <v>1.2829999999999999</v>
      </c>
    </row>
    <row r="114" spans="1:8" x14ac:dyDescent="0.15">
      <c r="A114" s="18">
        <f t="shared" si="0"/>
        <v>155</v>
      </c>
      <c r="B114" s="22">
        <v>0</v>
      </c>
      <c r="C114" s="21">
        <v>1.5529999999999999</v>
      </c>
      <c r="D114" s="18">
        <v>1.546</v>
      </c>
      <c r="E114" s="18">
        <v>1.5509999999999999</v>
      </c>
      <c r="F114" s="18">
        <v>1.2829999999999999</v>
      </c>
      <c r="G114" s="18">
        <v>1.234</v>
      </c>
      <c r="H114" s="20">
        <v>1.2889999999999999</v>
      </c>
    </row>
    <row r="115" spans="1:8" x14ac:dyDescent="0.15">
      <c r="A115" s="18">
        <f t="shared" si="0"/>
        <v>160</v>
      </c>
      <c r="B115" s="22">
        <v>0</v>
      </c>
      <c r="C115" s="21">
        <v>1.57</v>
      </c>
      <c r="D115" s="18">
        <v>1.5549999999999999</v>
      </c>
      <c r="E115" s="18">
        <v>1.5660000000000001</v>
      </c>
      <c r="F115" s="18">
        <v>1.2869999999999999</v>
      </c>
      <c r="G115" s="18">
        <v>1.2390000000000001</v>
      </c>
      <c r="H115" s="20">
        <v>1.292</v>
      </c>
    </row>
    <row r="116" spans="1:8" x14ac:dyDescent="0.15">
      <c r="A116" s="18">
        <f t="shared" si="0"/>
        <v>165</v>
      </c>
      <c r="B116" s="22">
        <v>0</v>
      </c>
      <c r="C116" s="21">
        <v>1.581</v>
      </c>
      <c r="D116" s="18">
        <v>1.5669999999999999</v>
      </c>
      <c r="E116" s="18">
        <v>1.58</v>
      </c>
      <c r="F116" s="18">
        <v>1.2909999999999999</v>
      </c>
      <c r="G116" s="18">
        <v>1.242</v>
      </c>
      <c r="H116" s="20">
        <v>1.296</v>
      </c>
    </row>
    <row r="117" spans="1:8" x14ac:dyDescent="0.15">
      <c r="A117" s="18">
        <f t="shared" si="0"/>
        <v>170</v>
      </c>
      <c r="B117" s="22">
        <v>0</v>
      </c>
      <c r="C117" s="21">
        <v>1.5940000000000001</v>
      </c>
      <c r="D117" s="18">
        <v>1.581</v>
      </c>
      <c r="E117" s="18">
        <v>1.5920000000000001</v>
      </c>
      <c r="F117" s="18">
        <v>1.2929999999999999</v>
      </c>
      <c r="G117" s="18">
        <v>1.246</v>
      </c>
      <c r="H117" s="20">
        <v>1.298</v>
      </c>
    </row>
    <row r="118" spans="1:8" x14ac:dyDescent="0.15">
      <c r="A118" s="18">
        <f t="shared" si="0"/>
        <v>175</v>
      </c>
      <c r="B118" s="22">
        <v>0</v>
      </c>
      <c r="C118" s="21">
        <v>1.6040000000000001</v>
      </c>
      <c r="D118" s="18">
        <v>1.595</v>
      </c>
      <c r="E118" s="18">
        <v>1.6020000000000001</v>
      </c>
      <c r="F118" s="18">
        <v>1.304</v>
      </c>
      <c r="G118" s="18">
        <v>1.2509999999999999</v>
      </c>
      <c r="H118" s="20">
        <v>1.3049999999999999</v>
      </c>
    </row>
    <row r="119" spans="1:8" x14ac:dyDescent="0.15">
      <c r="A119" s="18">
        <f t="shared" si="0"/>
        <v>180</v>
      </c>
      <c r="B119" s="22">
        <v>0</v>
      </c>
      <c r="C119" s="21">
        <v>1.6180000000000001</v>
      </c>
      <c r="D119" s="18">
        <v>1.6080000000000001</v>
      </c>
      <c r="E119" s="18">
        <v>1.619</v>
      </c>
      <c r="F119" s="18">
        <v>1.3069999999999999</v>
      </c>
      <c r="G119" s="18">
        <v>1.2569999999999999</v>
      </c>
      <c r="H119" s="20">
        <v>1.3140000000000001</v>
      </c>
    </row>
    <row r="120" spans="1:8" x14ac:dyDescent="0.15">
      <c r="A120" s="18"/>
      <c r="C120" s="17">
        <f t="shared" ref="C120:H120" si="1">SLOPE(C83:C95,$A$83:$A$95)</f>
        <v>2.4076923076923064E-3</v>
      </c>
      <c r="D120" s="1">
        <f t="shared" si="1"/>
        <v>2.3703296703296711E-3</v>
      </c>
      <c r="E120" s="1">
        <f t="shared" si="1"/>
        <v>2.4197802197802199E-3</v>
      </c>
      <c r="F120" s="1">
        <f t="shared" si="1"/>
        <v>1.0549450549450544E-3</v>
      </c>
      <c r="G120" s="1">
        <f t="shared" si="1"/>
        <v>7.1318681318681366E-4</v>
      </c>
      <c r="H120" s="16">
        <f t="shared" si="1"/>
        <v>8.6813186813186974E-4</v>
      </c>
    </row>
    <row r="121" spans="1:8" ht="14" thickBot="1" x14ac:dyDescent="0.2">
      <c r="C121" s="13"/>
      <c r="D121" s="11"/>
      <c r="E121" s="11">
        <f>AVERAGE(C120:E120)</f>
        <v>2.3992673992673992E-3</v>
      </c>
      <c r="F121" s="11"/>
      <c r="G121" s="11"/>
      <c r="H121" s="34">
        <f>AVERAGE(F120:H120)</f>
        <v>8.7875457875457924E-4</v>
      </c>
    </row>
  </sheetData>
  <mergeCells count="2">
    <mergeCell ref="C82:E82"/>
    <mergeCell ref="F82:H82"/>
  </mergeCell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33643-E633-314A-92DF-4EEE8B6248C7}">
  <dimension ref="A1:I34"/>
  <sheetViews>
    <sheetView workbookViewId="0">
      <selection activeCell="B3" sqref="B3"/>
    </sheetView>
  </sheetViews>
  <sheetFormatPr baseColWidth="10" defaultRowHeight="16" x14ac:dyDescent="0.2"/>
  <cols>
    <col min="1" max="1" width="40.33203125" bestFit="1" customWidth="1"/>
    <col min="2" max="2" width="24.83203125" bestFit="1" customWidth="1"/>
    <col min="3" max="3" width="21.83203125" bestFit="1" customWidth="1"/>
    <col min="4" max="4" width="19.1640625" bestFit="1" customWidth="1"/>
    <col min="7" max="7" width="25.6640625" bestFit="1" customWidth="1"/>
  </cols>
  <sheetData>
    <row r="1" spans="1:9" x14ac:dyDescent="0.2">
      <c r="C1" t="s">
        <v>5</v>
      </c>
      <c r="D1" t="s">
        <v>6</v>
      </c>
    </row>
    <row r="2" spans="1:9" x14ac:dyDescent="0.2">
      <c r="A2" t="s">
        <v>14</v>
      </c>
      <c r="B2">
        <f>'[1]Plate 1 - Sheet1'!$F$73</f>
        <v>4.3792892156862741E-3</v>
      </c>
      <c r="C2">
        <f>(B2/B2)*100</f>
        <v>100</v>
      </c>
    </row>
    <row r="3" spans="1:9" x14ac:dyDescent="0.2">
      <c r="A3" t="s">
        <v>15</v>
      </c>
      <c r="B3">
        <f>'[1]Plate 1 - Sheet1'!$I$73</f>
        <v>2.3911764705882351E-3</v>
      </c>
      <c r="C3">
        <f>(B3/B3)*100</f>
        <v>100</v>
      </c>
      <c r="G3" t="s">
        <v>7</v>
      </c>
      <c r="H3">
        <v>200</v>
      </c>
    </row>
    <row r="4" spans="1:9" x14ac:dyDescent="0.2">
      <c r="A4" t="s">
        <v>2</v>
      </c>
      <c r="B4">
        <f>'[1]Plate 1 - Sheet1 (1)'!$L$64</f>
        <v>2.1208791208791164E-4</v>
      </c>
      <c r="C4">
        <f>(B4/$B$3)*100</f>
        <v>8.8696051795682607</v>
      </c>
      <c r="D4">
        <f>100-C4</f>
        <v>91.130394820431746</v>
      </c>
      <c r="E4">
        <f>D4/100</f>
        <v>0.91130394820431748</v>
      </c>
      <c r="F4">
        <f>E4/100</f>
        <v>9.1130394820431743E-3</v>
      </c>
      <c r="G4" t="s">
        <v>8</v>
      </c>
      <c r="H4">
        <v>5</v>
      </c>
    </row>
    <row r="5" spans="1:9" x14ac:dyDescent="0.2">
      <c r="A5" t="s">
        <v>3</v>
      </c>
      <c r="B5">
        <f>'[1]Plate 1 - Sheet1 (1)'!$O$64</f>
        <v>1.5787545787545796E-4</v>
      </c>
      <c r="C5">
        <f t="shared" ref="C5:C9" si="0">(B5/$B$3)*100</f>
        <v>6.6024176725283779</v>
      </c>
      <c r="D5">
        <f t="shared" ref="D5:D9" si="1">100-C5</f>
        <v>93.397582327471625</v>
      </c>
      <c r="E5">
        <f t="shared" ref="E5:E9" si="2">D5/100</f>
        <v>0.93397582327471629</v>
      </c>
      <c r="F5">
        <f t="shared" ref="F5:F9" si="3">E5/100</f>
        <v>9.3397582327471636E-3</v>
      </c>
      <c r="G5" t="s">
        <v>9</v>
      </c>
      <c r="H5">
        <v>400</v>
      </c>
    </row>
    <row r="6" spans="1:9" x14ac:dyDescent="0.2">
      <c r="A6" t="s">
        <v>13</v>
      </c>
      <c r="B6">
        <f>[1]Tabelle2!$E$121</f>
        <v>2.3992673992673992E-3</v>
      </c>
      <c r="C6">
        <f>(B6/$B$2)*100</f>
        <v>54.786685261010163</v>
      </c>
      <c r="D6">
        <f t="shared" si="1"/>
        <v>45.213314738989837</v>
      </c>
      <c r="E6">
        <f t="shared" si="2"/>
        <v>0.45213314738989835</v>
      </c>
      <c r="F6">
        <f t="shared" si="3"/>
        <v>4.5213314738989834E-3</v>
      </c>
      <c r="G6" t="s">
        <v>10</v>
      </c>
      <c r="H6">
        <v>2</v>
      </c>
      <c r="I6">
        <f>((H5)/(1000/H4))</f>
        <v>2</v>
      </c>
    </row>
    <row r="7" spans="1:9" x14ac:dyDescent="0.2">
      <c r="A7" t="s">
        <v>1</v>
      </c>
      <c r="B7">
        <f>[1]Tabelle2!$H$121</f>
        <v>8.7875457875457924E-4</v>
      </c>
      <c r="C7">
        <f t="shared" si="0"/>
        <v>36.74988398235633</v>
      </c>
      <c r="D7">
        <f t="shared" si="1"/>
        <v>63.25011601764367</v>
      </c>
      <c r="E7">
        <f t="shared" si="2"/>
        <v>0.63250116017643665</v>
      </c>
      <c r="F7">
        <f t="shared" si="3"/>
        <v>6.3250116017643668E-3</v>
      </c>
      <c r="G7" t="s">
        <v>11</v>
      </c>
      <c r="H7">
        <f>H6/2</f>
        <v>1</v>
      </c>
    </row>
    <row r="8" spans="1:9" x14ac:dyDescent="0.2">
      <c r="A8" t="s">
        <v>4</v>
      </c>
      <c r="B8">
        <f>'[1]Plate 1 - Sheet1 (2)'!$X$64</f>
        <v>1.3304029304029314E-3</v>
      </c>
      <c r="C8">
        <f t="shared" si="0"/>
        <v>55.638006929519889</v>
      </c>
      <c r="D8">
        <f t="shared" si="1"/>
        <v>44.361993070480111</v>
      </c>
      <c r="E8">
        <f t="shared" si="2"/>
        <v>0.4436199307048011</v>
      </c>
      <c r="F8">
        <f t="shared" si="3"/>
        <v>4.4361993070480112E-3</v>
      </c>
    </row>
    <row r="9" spans="1:9" x14ac:dyDescent="0.2">
      <c r="A9" t="s">
        <v>0</v>
      </c>
      <c r="B9">
        <f>'[1]Plate 1 - Sheet1 (2)'!$AA$64</f>
        <v>5.7875457875457781E-5</v>
      </c>
      <c r="C9">
        <f t="shared" si="0"/>
        <v>2.4203758521101659</v>
      </c>
      <c r="D9">
        <f t="shared" si="1"/>
        <v>97.579624147889831</v>
      </c>
      <c r="E9">
        <f t="shared" si="2"/>
        <v>0.97579624147889832</v>
      </c>
      <c r="F9">
        <f t="shared" si="3"/>
        <v>9.7579624147889829E-3</v>
      </c>
    </row>
    <row r="29" spans="1:3" x14ac:dyDescent="0.2">
      <c r="A29" s="48" t="s">
        <v>12</v>
      </c>
      <c r="B29" t="s">
        <v>2</v>
      </c>
      <c r="C29">
        <f>$H$7*E4</f>
        <v>0.91130394820431748</v>
      </c>
    </row>
    <row r="30" spans="1:3" x14ac:dyDescent="0.2">
      <c r="A30" s="48"/>
      <c r="B30" t="s">
        <v>3</v>
      </c>
      <c r="C30">
        <f t="shared" ref="C30:C34" si="4">$H$7*E5</f>
        <v>0.93397582327471629</v>
      </c>
    </row>
    <row r="31" spans="1:3" x14ac:dyDescent="0.2">
      <c r="A31" s="48"/>
      <c r="B31" t="s">
        <v>13</v>
      </c>
      <c r="C31">
        <f t="shared" si="4"/>
        <v>0.45213314738989835</v>
      </c>
    </row>
    <row r="32" spans="1:3" x14ac:dyDescent="0.2">
      <c r="A32" s="48"/>
      <c r="B32" t="s">
        <v>1</v>
      </c>
      <c r="C32">
        <f t="shared" si="4"/>
        <v>0.63250116017643665</v>
      </c>
    </row>
    <row r="33" spans="1:3" x14ac:dyDescent="0.2">
      <c r="A33" s="48"/>
      <c r="B33" t="s">
        <v>4</v>
      </c>
      <c r="C33">
        <f t="shared" si="4"/>
        <v>0.4436199307048011</v>
      </c>
    </row>
    <row r="34" spans="1:3" x14ac:dyDescent="0.2">
      <c r="A34" s="48"/>
      <c r="B34" t="s">
        <v>0</v>
      </c>
      <c r="C34">
        <f t="shared" si="4"/>
        <v>0.97579624147889832</v>
      </c>
    </row>
  </sheetData>
  <mergeCells count="1">
    <mergeCell ref="A29:A34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84E92-C8BC-814B-ABA2-6B0A870F8A34}">
  <dimension ref="A2:CU98"/>
  <sheetViews>
    <sheetView topLeftCell="L13" workbookViewId="0">
      <selection activeCell="Z20" sqref="Z20"/>
    </sheetView>
  </sheetViews>
  <sheetFormatPr baseColWidth="10" defaultColWidth="9.1640625" defaultRowHeight="13" x14ac:dyDescent="0.15"/>
  <cols>
    <col min="1" max="1" width="20.6640625" style="1" customWidth="1"/>
    <col min="2" max="2" width="12.6640625" style="1" customWidth="1"/>
    <col min="3" max="16384" width="9.1640625" style="1"/>
  </cols>
  <sheetData>
    <row r="2" spans="1:2" x14ac:dyDescent="0.15">
      <c r="A2" s="1" t="s">
        <v>153</v>
      </c>
      <c r="B2" s="1" t="s">
        <v>169</v>
      </c>
    </row>
    <row r="4" spans="1:2" x14ac:dyDescent="0.15">
      <c r="A4" s="1" t="s">
        <v>152</v>
      </c>
    </row>
    <row r="5" spans="1:2" x14ac:dyDescent="0.15">
      <c r="A5" s="1" t="s">
        <v>151</v>
      </c>
    </row>
    <row r="6" spans="1:2" x14ac:dyDescent="0.15">
      <c r="A6" s="1" t="s">
        <v>150</v>
      </c>
      <c r="B6" s="1" t="s">
        <v>149</v>
      </c>
    </row>
    <row r="7" spans="1:2" x14ac:dyDescent="0.15">
      <c r="A7" s="1" t="s">
        <v>148</v>
      </c>
      <c r="B7" s="32">
        <v>44078</v>
      </c>
    </row>
    <row r="8" spans="1:2" x14ac:dyDescent="0.15">
      <c r="A8" s="1" t="s">
        <v>127</v>
      </c>
      <c r="B8" s="31">
        <v>0.362337962962963</v>
      </c>
    </row>
    <row r="9" spans="1:2" x14ac:dyDescent="0.15">
      <c r="A9" s="1" t="s">
        <v>147</v>
      </c>
      <c r="B9" s="1" t="s">
        <v>146</v>
      </c>
    </row>
    <row r="10" spans="1:2" x14ac:dyDescent="0.15">
      <c r="A10" s="1" t="s">
        <v>145</v>
      </c>
      <c r="B10" s="1" t="s">
        <v>144</v>
      </c>
    </row>
    <row r="11" spans="1:2" x14ac:dyDescent="0.15">
      <c r="A11" s="1" t="s">
        <v>143</v>
      </c>
      <c r="B11" s="1" t="s">
        <v>142</v>
      </c>
    </row>
    <row r="13" spans="1:2" ht="14" x14ac:dyDescent="0.15">
      <c r="A13" s="15" t="s">
        <v>141</v>
      </c>
      <c r="B13" s="14"/>
    </row>
    <row r="14" spans="1:2" x14ac:dyDescent="0.15">
      <c r="A14" s="1" t="s">
        <v>140</v>
      </c>
      <c r="B14" s="1" t="s">
        <v>168</v>
      </c>
    </row>
    <row r="15" spans="1:2" x14ac:dyDescent="0.15">
      <c r="A15" s="1" t="s">
        <v>138</v>
      </c>
    </row>
    <row r="16" spans="1:2" x14ac:dyDescent="0.15">
      <c r="A16" s="1" t="s">
        <v>137</v>
      </c>
      <c r="B16" s="1" t="s">
        <v>163</v>
      </c>
    </row>
    <row r="17" spans="1:99" x14ac:dyDescent="0.15">
      <c r="A17" s="1" t="s">
        <v>135</v>
      </c>
      <c r="B17" s="1" t="s">
        <v>134</v>
      </c>
    </row>
    <row r="18" spans="1:99" x14ac:dyDescent="0.15">
      <c r="B18" s="1" t="s">
        <v>167</v>
      </c>
    </row>
    <row r="19" spans="1:99" x14ac:dyDescent="0.15">
      <c r="B19" s="1" t="s">
        <v>132</v>
      </c>
    </row>
    <row r="20" spans="1:99" x14ac:dyDescent="0.15">
      <c r="B20" s="1" t="s">
        <v>131</v>
      </c>
    </row>
    <row r="21" spans="1:99" x14ac:dyDescent="0.15">
      <c r="A21" s="1" t="s">
        <v>130</v>
      </c>
      <c r="Y21" s="1">
        <f>AVERAGE(V23:AA23)</f>
        <v>4.8036630036630045E-3</v>
      </c>
    </row>
    <row r="22" spans="1:99" x14ac:dyDescent="0.15">
      <c r="Y22" s="1">
        <f>_xlfn.STDEV.P(V23:AA23)</f>
        <v>1.4953222647807749E-4</v>
      </c>
    </row>
    <row r="23" spans="1:99" x14ac:dyDescent="0.15">
      <c r="A23" s="15">
        <v>582</v>
      </c>
      <c r="B23" s="14"/>
      <c r="V23" s="1">
        <f>SLOPE(V26:V38,$B$26:$B$38)</f>
        <v>4.7791208791208789E-3</v>
      </c>
      <c r="W23" s="1">
        <f>SLOPE(W26:W38,$B$26:$B$38)</f>
        <v>4.9109890109890111E-3</v>
      </c>
      <c r="X23" s="1">
        <f>SLOPE(X26:X38,$B$26:$B$38)</f>
        <v>4.8373626373626362E-3</v>
      </c>
      <c r="Y23" s="1">
        <f>SLOPE(Y26:Y38,$B$26:$B$38)</f>
        <v>4.7681318681318694E-3</v>
      </c>
      <c r="Z23" s="1">
        <f>SLOPE(Z26:Z38,$B$26:$B$38)</f>
        <v>5.0043956043956048E-3</v>
      </c>
      <c r="AA23" s="1">
        <f>SLOPE(AA26:AA38,$B$26:$B$38)</f>
        <v>4.521978021978023E-3</v>
      </c>
    </row>
    <row r="25" spans="1:99" ht="14" x14ac:dyDescent="0.15">
      <c r="B25" s="8" t="s">
        <v>127</v>
      </c>
      <c r="C25" s="8" t="s">
        <v>126</v>
      </c>
      <c r="D25" s="8" t="s">
        <v>161</v>
      </c>
      <c r="E25" s="8" t="s">
        <v>160</v>
      </c>
      <c r="F25" s="8" t="s">
        <v>159</v>
      </c>
      <c r="G25" s="8" t="s">
        <v>158</v>
      </c>
      <c r="H25" s="8" t="s">
        <v>157</v>
      </c>
      <c r="I25" s="8" t="s">
        <v>156</v>
      </c>
      <c r="J25" s="8" t="s">
        <v>119</v>
      </c>
      <c r="K25" s="8" t="s">
        <v>118</v>
      </c>
      <c r="L25" s="8" t="s">
        <v>117</v>
      </c>
      <c r="M25" s="8" t="s">
        <v>116</v>
      </c>
      <c r="N25" s="8" t="s">
        <v>115</v>
      </c>
      <c r="O25" s="8" t="s">
        <v>114</v>
      </c>
      <c r="P25" s="8" t="s">
        <v>113</v>
      </c>
      <c r="Q25" s="8" t="s">
        <v>112</v>
      </c>
      <c r="R25" s="8" t="s">
        <v>111</v>
      </c>
      <c r="S25" s="8" t="s">
        <v>110</v>
      </c>
      <c r="T25" s="8" t="s">
        <v>109</v>
      </c>
      <c r="U25" s="8" t="s">
        <v>108</v>
      </c>
      <c r="V25" s="8" t="s">
        <v>107</v>
      </c>
      <c r="W25" s="8" t="s">
        <v>106</v>
      </c>
      <c r="X25" s="8" t="s">
        <v>105</v>
      </c>
      <c r="Y25" s="8" t="s">
        <v>104</v>
      </c>
      <c r="Z25" s="8" t="s">
        <v>103</v>
      </c>
      <c r="AA25" s="8" t="s">
        <v>102</v>
      </c>
      <c r="AB25" s="8" t="s">
        <v>101</v>
      </c>
      <c r="AC25" s="8" t="s">
        <v>100</v>
      </c>
      <c r="AD25" s="8" t="s">
        <v>99</v>
      </c>
      <c r="AE25" s="8" t="s">
        <v>98</v>
      </c>
      <c r="AF25" s="8" t="s">
        <v>97</v>
      </c>
      <c r="AG25" s="8" t="s">
        <v>96</v>
      </c>
      <c r="AH25" s="8" t="s">
        <v>95</v>
      </c>
      <c r="AI25" s="8" t="s">
        <v>94</v>
      </c>
      <c r="AJ25" s="8" t="s">
        <v>93</v>
      </c>
      <c r="AK25" s="8" t="s">
        <v>92</v>
      </c>
      <c r="AL25" s="8" t="s">
        <v>91</v>
      </c>
      <c r="AM25" s="8" t="s">
        <v>90</v>
      </c>
      <c r="AN25" s="8" t="s">
        <v>89</v>
      </c>
      <c r="AO25" s="8" t="s">
        <v>88</v>
      </c>
      <c r="AP25" s="8" t="s">
        <v>87</v>
      </c>
      <c r="AQ25" s="8" t="s">
        <v>86</v>
      </c>
      <c r="AR25" s="8" t="s">
        <v>85</v>
      </c>
      <c r="AS25" s="8" t="s">
        <v>84</v>
      </c>
      <c r="AT25" s="8" t="s">
        <v>83</v>
      </c>
      <c r="AU25" s="8" t="s">
        <v>82</v>
      </c>
      <c r="AV25" s="8" t="s">
        <v>81</v>
      </c>
      <c r="AW25" s="8" t="s">
        <v>80</v>
      </c>
      <c r="AX25" s="8" t="s">
        <v>79</v>
      </c>
      <c r="AY25" s="8" t="s">
        <v>78</v>
      </c>
      <c r="AZ25" s="8" t="s">
        <v>77</v>
      </c>
      <c r="BA25" s="8" t="s">
        <v>76</v>
      </c>
      <c r="BB25" s="8" t="s">
        <v>75</v>
      </c>
      <c r="BC25" s="8" t="s">
        <v>74</v>
      </c>
      <c r="BD25" s="8" t="s">
        <v>73</v>
      </c>
      <c r="BE25" s="8" t="s">
        <v>72</v>
      </c>
      <c r="BF25" s="8" t="s">
        <v>71</v>
      </c>
      <c r="BG25" s="8" t="s">
        <v>70</v>
      </c>
      <c r="BH25" s="8" t="s">
        <v>69</v>
      </c>
      <c r="BI25" s="8" t="s">
        <v>68</v>
      </c>
      <c r="BJ25" s="8" t="s">
        <v>67</v>
      </c>
      <c r="BK25" s="8" t="s">
        <v>66</v>
      </c>
      <c r="BL25" s="8" t="s">
        <v>65</v>
      </c>
      <c r="BM25" s="8" t="s">
        <v>64</v>
      </c>
      <c r="BN25" s="8" t="s">
        <v>63</v>
      </c>
      <c r="BO25" s="8" t="s">
        <v>62</v>
      </c>
      <c r="BP25" s="8" t="s">
        <v>61</v>
      </c>
      <c r="BQ25" s="8" t="s">
        <v>60</v>
      </c>
      <c r="BR25" s="8" t="s">
        <v>59</v>
      </c>
      <c r="BS25" s="8" t="s">
        <v>58</v>
      </c>
      <c r="BT25" s="8" t="s">
        <v>57</v>
      </c>
      <c r="BU25" s="8" t="s">
        <v>56</v>
      </c>
      <c r="BV25" s="8" t="s">
        <v>55</v>
      </c>
      <c r="BW25" s="8" t="s">
        <v>54</v>
      </c>
      <c r="BX25" s="8" t="s">
        <v>53</v>
      </c>
      <c r="BY25" s="8" t="s">
        <v>52</v>
      </c>
      <c r="BZ25" s="8" t="s">
        <v>51</v>
      </c>
      <c r="CA25" s="8" t="s">
        <v>50</v>
      </c>
      <c r="CB25" s="8" t="s">
        <v>49</v>
      </c>
      <c r="CC25" s="8" t="s">
        <v>48</v>
      </c>
      <c r="CD25" s="8" t="s">
        <v>47</v>
      </c>
      <c r="CE25" s="8" t="s">
        <v>46</v>
      </c>
      <c r="CF25" s="8" t="s">
        <v>45</v>
      </c>
      <c r="CG25" s="8" t="s">
        <v>44</v>
      </c>
      <c r="CH25" s="8" t="s">
        <v>43</v>
      </c>
      <c r="CI25" s="8" t="s">
        <v>42</v>
      </c>
      <c r="CJ25" s="8" t="s">
        <v>41</v>
      </c>
      <c r="CK25" s="8" t="s">
        <v>40</v>
      </c>
      <c r="CL25" s="8" t="s">
        <v>39</v>
      </c>
      <c r="CM25" s="8" t="s">
        <v>38</v>
      </c>
      <c r="CN25" s="8" t="s">
        <v>37</v>
      </c>
      <c r="CO25" s="8" t="s">
        <v>36</v>
      </c>
      <c r="CP25" s="8" t="s">
        <v>35</v>
      </c>
      <c r="CQ25" s="8" t="s">
        <v>34</v>
      </c>
      <c r="CR25" s="8" t="s">
        <v>33</v>
      </c>
      <c r="CS25" s="8" t="s">
        <v>32</v>
      </c>
      <c r="CT25" s="8" t="s">
        <v>31</v>
      </c>
      <c r="CU25" s="8" t="s">
        <v>30</v>
      </c>
    </row>
    <row r="26" spans="1:99" x14ac:dyDescent="0.15">
      <c r="B26" s="18">
        <v>0</v>
      </c>
      <c r="C26" s="18">
        <v>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>
        <v>1.298</v>
      </c>
      <c r="W26" s="18">
        <v>1.248</v>
      </c>
      <c r="X26" s="18">
        <v>1.2190000000000001</v>
      </c>
      <c r="Y26" s="18">
        <v>1.2110000000000001</v>
      </c>
      <c r="Z26" s="18">
        <v>1.2210000000000001</v>
      </c>
      <c r="AA26" s="18">
        <v>1.3169999999999999</v>
      </c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</row>
    <row r="27" spans="1:99" x14ac:dyDescent="0.15">
      <c r="B27" s="18">
        <f>B26+5</f>
        <v>5</v>
      </c>
      <c r="C27" s="18">
        <v>0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>
        <v>1.32</v>
      </c>
      <c r="W27" s="18">
        <v>1.27</v>
      </c>
      <c r="X27" s="18">
        <v>1.242</v>
      </c>
      <c r="Y27" s="18">
        <v>1.232</v>
      </c>
      <c r="Z27" s="18">
        <v>1.2410000000000001</v>
      </c>
      <c r="AA27" s="18">
        <v>1.3320000000000001</v>
      </c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</row>
    <row r="28" spans="1:99" x14ac:dyDescent="0.15">
      <c r="B28" s="18">
        <f>B27+5</f>
        <v>10</v>
      </c>
      <c r="C28" s="18">
        <v>0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>
        <v>1.339</v>
      </c>
      <c r="W28" s="18">
        <v>1.296</v>
      </c>
      <c r="X28" s="18">
        <v>1.264</v>
      </c>
      <c r="Y28" s="18">
        <v>1.2549999999999999</v>
      </c>
      <c r="Z28" s="18">
        <v>1.266</v>
      </c>
      <c r="AA28" s="18">
        <v>1.35</v>
      </c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</row>
    <row r="29" spans="1:99" x14ac:dyDescent="0.15">
      <c r="B29" s="18">
        <f>B28+5</f>
        <v>15</v>
      </c>
      <c r="C29" s="18">
        <v>0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>
        <v>1.3640000000000001</v>
      </c>
      <c r="W29" s="18">
        <v>1.3180000000000001</v>
      </c>
      <c r="X29" s="18">
        <v>1.2869999999999999</v>
      </c>
      <c r="Y29" s="18">
        <v>1.2769999999999999</v>
      </c>
      <c r="Z29" s="18">
        <v>1.294</v>
      </c>
      <c r="AA29" s="18">
        <v>1.365</v>
      </c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</row>
    <row r="30" spans="1:99" x14ac:dyDescent="0.15">
      <c r="B30" s="18">
        <f>B29+5</f>
        <v>20</v>
      </c>
      <c r="C30" s="18">
        <v>0</v>
      </c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>
        <v>1.3879999999999999</v>
      </c>
      <c r="W30" s="18">
        <v>1.34</v>
      </c>
      <c r="X30" s="18">
        <v>1.31</v>
      </c>
      <c r="Y30" s="18">
        <v>1.3009999999999999</v>
      </c>
      <c r="Z30" s="18">
        <v>1.319</v>
      </c>
      <c r="AA30" s="18">
        <v>1.3839999999999999</v>
      </c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</row>
    <row r="31" spans="1:99" x14ac:dyDescent="0.15">
      <c r="B31" s="18">
        <f>B30+5</f>
        <v>25</v>
      </c>
      <c r="C31" s="18">
        <v>0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>
        <v>1.4079999999999999</v>
      </c>
      <c r="W31" s="18">
        <v>1.3640000000000001</v>
      </c>
      <c r="X31" s="18">
        <v>1.333</v>
      </c>
      <c r="Y31" s="18">
        <v>1.3220000000000001</v>
      </c>
      <c r="Z31" s="18">
        <v>1.341</v>
      </c>
      <c r="AA31" s="18">
        <v>1.4039999999999999</v>
      </c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</row>
    <row r="32" spans="1:99" x14ac:dyDescent="0.15">
      <c r="B32" s="18">
        <f>B31+5</f>
        <v>30</v>
      </c>
      <c r="C32" s="18">
        <v>0</v>
      </c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>
        <v>1.4330000000000001</v>
      </c>
      <c r="W32" s="18">
        <v>1.3879999999999999</v>
      </c>
      <c r="X32" s="18">
        <v>1.3580000000000001</v>
      </c>
      <c r="Y32" s="18">
        <v>1.347</v>
      </c>
      <c r="Z32" s="18">
        <v>1.367</v>
      </c>
      <c r="AA32" s="18">
        <v>1.4319999999999999</v>
      </c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</row>
    <row r="33" spans="2:99" x14ac:dyDescent="0.15">
      <c r="B33" s="18">
        <f>B32+5</f>
        <v>35</v>
      </c>
      <c r="C33" s="18">
        <v>0</v>
      </c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>
        <v>1.46</v>
      </c>
      <c r="W33" s="18">
        <v>1.4139999999999999</v>
      </c>
      <c r="X33" s="18">
        <v>1.3819999999999999</v>
      </c>
      <c r="Y33" s="18">
        <v>1.3680000000000001</v>
      </c>
      <c r="Z33" s="18">
        <v>1.393</v>
      </c>
      <c r="AA33" s="18">
        <v>1.4570000000000001</v>
      </c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</row>
    <row r="34" spans="2:99" x14ac:dyDescent="0.15">
      <c r="B34" s="18">
        <f>B33+5</f>
        <v>40</v>
      </c>
      <c r="C34" s="18">
        <v>0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>
        <v>1.4830000000000001</v>
      </c>
      <c r="W34" s="18">
        <v>1.4379999999999999</v>
      </c>
      <c r="X34" s="18">
        <v>1.4079999999999999</v>
      </c>
      <c r="Y34" s="18">
        <v>1.391</v>
      </c>
      <c r="Z34" s="18">
        <v>1.415</v>
      </c>
      <c r="AA34" s="18">
        <v>1.4850000000000001</v>
      </c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</row>
    <row r="35" spans="2:99" x14ac:dyDescent="0.15">
      <c r="B35" s="18">
        <f>B34+5</f>
        <v>45</v>
      </c>
      <c r="C35" s="18">
        <v>0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>
        <v>1.5089999999999999</v>
      </c>
      <c r="W35" s="18">
        <v>1.4670000000000001</v>
      </c>
      <c r="X35" s="18">
        <v>1.4339999999999999</v>
      </c>
      <c r="Y35" s="18">
        <v>1.419</v>
      </c>
      <c r="Z35" s="18">
        <v>1.4419999999999999</v>
      </c>
      <c r="AA35" s="18">
        <v>1.5069999999999999</v>
      </c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  <c r="CU35" s="18"/>
    </row>
    <row r="36" spans="2:99" x14ac:dyDescent="0.15">
      <c r="B36" s="18">
        <f>B35+5</f>
        <v>50</v>
      </c>
      <c r="C36" s="18">
        <v>0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>
        <v>1.532</v>
      </c>
      <c r="W36" s="18">
        <v>1.4890000000000001</v>
      </c>
      <c r="X36" s="18">
        <v>1.4570000000000001</v>
      </c>
      <c r="Y36" s="18">
        <v>1.446</v>
      </c>
      <c r="Z36" s="18">
        <v>1.4690000000000001</v>
      </c>
      <c r="AA36" s="18">
        <v>1.53</v>
      </c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  <c r="CU36" s="18"/>
    </row>
    <row r="37" spans="2:99" x14ac:dyDescent="0.15">
      <c r="B37" s="18">
        <f>B36+5</f>
        <v>55</v>
      </c>
      <c r="C37" s="18">
        <v>0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>
        <v>1.5580000000000001</v>
      </c>
      <c r="W37" s="18">
        <v>1.518</v>
      </c>
      <c r="X37" s="18">
        <v>1.484</v>
      </c>
      <c r="Y37" s="18">
        <v>1.4710000000000001</v>
      </c>
      <c r="Z37" s="18">
        <v>1.4930000000000001</v>
      </c>
      <c r="AA37" s="18">
        <v>1.5580000000000001</v>
      </c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</row>
    <row r="38" spans="2:99" x14ac:dyDescent="0.15">
      <c r="B38" s="18">
        <f>B37+5</f>
        <v>60</v>
      </c>
      <c r="C38" s="18">
        <v>0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>
        <v>1.583</v>
      </c>
      <c r="W38" s="18">
        <v>1.542</v>
      </c>
      <c r="X38" s="18">
        <v>1.508</v>
      </c>
      <c r="Y38" s="18">
        <v>1.4990000000000001</v>
      </c>
      <c r="Z38" s="18">
        <v>1.52</v>
      </c>
      <c r="AA38" s="18">
        <v>1.581</v>
      </c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</row>
    <row r="39" spans="2:99" x14ac:dyDescent="0.15">
      <c r="B39" s="18">
        <f>B38+5</f>
        <v>65</v>
      </c>
      <c r="C39" s="18">
        <v>0</v>
      </c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>
        <v>1.6080000000000001</v>
      </c>
      <c r="W39" s="18">
        <v>1.5669999999999999</v>
      </c>
      <c r="X39" s="18">
        <v>1.532</v>
      </c>
      <c r="Y39" s="18">
        <v>1.5249999999999999</v>
      </c>
      <c r="Z39" s="18">
        <v>1.546</v>
      </c>
      <c r="AA39" s="18">
        <v>1.6060000000000001</v>
      </c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/>
    </row>
    <row r="40" spans="2:99" x14ac:dyDescent="0.15">
      <c r="B40" s="18">
        <f>B39+5</f>
        <v>70</v>
      </c>
      <c r="C40" s="18">
        <v>0</v>
      </c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>
        <v>1.6319999999999999</v>
      </c>
      <c r="W40" s="18">
        <v>1.5940000000000001</v>
      </c>
      <c r="X40" s="18">
        <v>1.5589999999999999</v>
      </c>
      <c r="Y40" s="18">
        <v>1.552</v>
      </c>
      <c r="Z40" s="18">
        <v>1.571</v>
      </c>
      <c r="AA40" s="18">
        <v>1.635</v>
      </c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</row>
    <row r="41" spans="2:99" x14ac:dyDescent="0.15">
      <c r="B41" s="18">
        <f>B40+5</f>
        <v>75</v>
      </c>
      <c r="C41" s="18">
        <v>0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>
        <v>1.657</v>
      </c>
      <c r="W41" s="18">
        <v>1.619</v>
      </c>
      <c r="X41" s="18">
        <v>1.5840000000000001</v>
      </c>
      <c r="Y41" s="18">
        <v>1.5760000000000001</v>
      </c>
      <c r="Z41" s="18">
        <v>1.599</v>
      </c>
      <c r="AA41" s="18">
        <v>1.66</v>
      </c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</row>
    <row r="42" spans="2:99" x14ac:dyDescent="0.15">
      <c r="B42" s="18">
        <f>B41+5</f>
        <v>80</v>
      </c>
      <c r="C42" s="18">
        <v>0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>
        <v>1.6830000000000001</v>
      </c>
      <c r="W42" s="18">
        <v>1.6439999999999999</v>
      </c>
      <c r="X42" s="18">
        <v>1.61</v>
      </c>
      <c r="Y42" s="18">
        <v>1.601</v>
      </c>
      <c r="Z42" s="18">
        <v>1.6279999999999999</v>
      </c>
      <c r="AA42" s="18">
        <v>1.681</v>
      </c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</row>
    <row r="43" spans="2:99" x14ac:dyDescent="0.15">
      <c r="B43" s="18">
        <f>B42+5</f>
        <v>85</v>
      </c>
      <c r="C43" s="18">
        <v>0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>
        <v>1.7070000000000001</v>
      </c>
      <c r="W43" s="18">
        <v>1.67</v>
      </c>
      <c r="X43" s="18">
        <v>1.6339999999999999</v>
      </c>
      <c r="Y43" s="18">
        <v>1.6279999999999999</v>
      </c>
      <c r="Z43" s="18">
        <v>1.6519999999999999</v>
      </c>
      <c r="AA43" s="18">
        <v>1.708</v>
      </c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</row>
    <row r="44" spans="2:99" x14ac:dyDescent="0.15">
      <c r="B44" s="18">
        <f>B43+5</f>
        <v>90</v>
      </c>
      <c r="C44" s="18">
        <v>0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>
        <v>1.734</v>
      </c>
      <c r="W44" s="18">
        <v>1.694</v>
      </c>
      <c r="X44" s="18">
        <v>1.659</v>
      </c>
      <c r="Y44" s="18">
        <v>1.653</v>
      </c>
      <c r="Z44" s="18">
        <v>1.679</v>
      </c>
      <c r="AA44" s="18">
        <v>1.736</v>
      </c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</row>
    <row r="45" spans="2:99" x14ac:dyDescent="0.15">
      <c r="B45" s="18">
        <f>B44+5</f>
        <v>95</v>
      </c>
      <c r="C45" s="18">
        <v>0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>
        <v>1.758</v>
      </c>
      <c r="W45" s="18">
        <v>1.7190000000000001</v>
      </c>
      <c r="X45" s="18">
        <v>1.6850000000000001</v>
      </c>
      <c r="Y45" s="18">
        <v>1.6779999999999999</v>
      </c>
      <c r="Z45" s="18">
        <v>1.706</v>
      </c>
      <c r="AA45" s="18">
        <v>1.76</v>
      </c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</row>
    <row r="46" spans="2:99" x14ac:dyDescent="0.15">
      <c r="B46" s="18">
        <f>B45+5</f>
        <v>100</v>
      </c>
      <c r="C46" s="18">
        <v>0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>
        <v>1.7829999999999999</v>
      </c>
      <c r="W46" s="18">
        <v>1.742</v>
      </c>
      <c r="X46" s="18">
        <v>1.7110000000000001</v>
      </c>
      <c r="Y46" s="18">
        <v>1.702</v>
      </c>
      <c r="Z46" s="18">
        <v>1.734</v>
      </c>
      <c r="AA46" s="18">
        <v>1.786</v>
      </c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</row>
    <row r="47" spans="2:99" x14ac:dyDescent="0.15">
      <c r="B47" s="18">
        <f>B46+5</f>
        <v>105</v>
      </c>
      <c r="C47" s="18">
        <v>0</v>
      </c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>
        <v>1.8080000000000001</v>
      </c>
      <c r="W47" s="18">
        <v>1.7669999999999999</v>
      </c>
      <c r="X47" s="18">
        <v>1.7330000000000001</v>
      </c>
      <c r="Y47" s="18">
        <v>1.728</v>
      </c>
      <c r="Z47" s="18">
        <v>1.762</v>
      </c>
      <c r="AA47" s="18">
        <v>1.8129999999999999</v>
      </c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C47" s="18"/>
      <c r="CD47" s="18"/>
      <c r="CE47" s="18"/>
      <c r="CF47" s="18"/>
      <c r="CG47" s="18"/>
      <c r="CH47" s="18"/>
      <c r="CI47" s="18"/>
      <c r="CJ47" s="18"/>
      <c r="CK47" s="18"/>
      <c r="CL47" s="18"/>
      <c r="CM47" s="18"/>
      <c r="CN47" s="18"/>
      <c r="CO47" s="18"/>
      <c r="CP47" s="18"/>
      <c r="CQ47" s="18"/>
      <c r="CR47" s="18"/>
      <c r="CS47" s="18"/>
      <c r="CT47" s="18"/>
      <c r="CU47" s="18"/>
    </row>
    <row r="48" spans="2:99" x14ac:dyDescent="0.15">
      <c r="B48" s="18">
        <f>B47+5</f>
        <v>110</v>
      </c>
      <c r="C48" s="18">
        <v>0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>
        <v>1.835</v>
      </c>
      <c r="W48" s="18">
        <v>1.79</v>
      </c>
      <c r="X48" s="18">
        <v>1.7589999999999999</v>
      </c>
      <c r="Y48" s="18">
        <v>1.752</v>
      </c>
      <c r="Z48" s="18">
        <v>1.786</v>
      </c>
      <c r="AA48" s="18">
        <v>1.839</v>
      </c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18"/>
      <c r="BY48" s="18"/>
      <c r="BZ48" s="18"/>
      <c r="CA48" s="18"/>
      <c r="CB48" s="18"/>
      <c r="CC48" s="18"/>
      <c r="CD48" s="18"/>
      <c r="CE48" s="18"/>
      <c r="CF48" s="18"/>
      <c r="CG48" s="18"/>
      <c r="CH48" s="18"/>
      <c r="CI48" s="18"/>
      <c r="CJ48" s="18"/>
      <c r="CK48" s="18"/>
      <c r="CL48" s="18"/>
      <c r="CM48" s="18"/>
      <c r="CN48" s="18"/>
      <c r="CO48" s="18"/>
      <c r="CP48" s="18"/>
      <c r="CQ48" s="18"/>
      <c r="CR48" s="18"/>
      <c r="CS48" s="18"/>
      <c r="CT48" s="18"/>
      <c r="CU48" s="18"/>
    </row>
    <row r="49" spans="1:99" x14ac:dyDescent="0.15">
      <c r="B49" s="18">
        <f>B48+5</f>
        <v>115</v>
      </c>
      <c r="C49" s="18">
        <v>0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>
        <v>1.86</v>
      </c>
      <c r="W49" s="18">
        <v>1.8169999999999999</v>
      </c>
      <c r="X49" s="18">
        <v>1.784</v>
      </c>
      <c r="Y49" s="18">
        <v>1.7769999999999999</v>
      </c>
      <c r="Z49" s="18">
        <v>1.8109999999999999</v>
      </c>
      <c r="AA49" s="18">
        <v>1.865</v>
      </c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  <c r="BW49" s="18"/>
      <c r="BX49" s="18"/>
      <c r="BY49" s="18"/>
      <c r="BZ49" s="18"/>
      <c r="CA49" s="18"/>
      <c r="CB49" s="18"/>
      <c r="CC49" s="18"/>
      <c r="CD49" s="18"/>
      <c r="CE49" s="18"/>
      <c r="CF49" s="18"/>
      <c r="CG49" s="18"/>
      <c r="CH49" s="18"/>
      <c r="CI49" s="18"/>
      <c r="CJ49" s="18"/>
      <c r="CK49" s="18"/>
      <c r="CL49" s="18"/>
      <c r="CM49" s="18"/>
      <c r="CN49" s="18"/>
      <c r="CO49" s="18"/>
      <c r="CP49" s="18"/>
      <c r="CQ49" s="18"/>
      <c r="CR49" s="18"/>
      <c r="CS49" s="18"/>
      <c r="CT49" s="18"/>
      <c r="CU49" s="18"/>
    </row>
    <row r="50" spans="1:99" x14ac:dyDescent="0.15">
      <c r="B50" s="18">
        <f>B49+5</f>
        <v>120</v>
      </c>
      <c r="C50" s="18">
        <v>0</v>
      </c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>
        <v>1.885</v>
      </c>
      <c r="W50" s="18">
        <v>1.843</v>
      </c>
      <c r="X50" s="18">
        <v>1.8069999999999999</v>
      </c>
      <c r="Y50" s="18">
        <v>1.804</v>
      </c>
      <c r="Z50" s="18">
        <v>1.84</v>
      </c>
      <c r="AA50" s="18">
        <v>1.8919999999999999</v>
      </c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</row>
    <row r="51" spans="1:99" x14ac:dyDescent="0.15">
      <c r="B51" s="18">
        <f>B50+5</f>
        <v>125</v>
      </c>
      <c r="C51" s="18">
        <v>0</v>
      </c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>
        <v>1.909</v>
      </c>
      <c r="W51" s="18">
        <v>1.87</v>
      </c>
      <c r="X51" s="18">
        <v>1.835</v>
      </c>
      <c r="Y51" s="18">
        <v>1.8280000000000001</v>
      </c>
      <c r="Z51" s="18">
        <v>1.8680000000000001</v>
      </c>
      <c r="AA51" s="18">
        <v>1.9159999999999999</v>
      </c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  <c r="CC51" s="18"/>
      <c r="CD51" s="18"/>
      <c r="CE51" s="18"/>
      <c r="CF51" s="18"/>
      <c r="CG51" s="18"/>
      <c r="CH51" s="18"/>
      <c r="CI51" s="18"/>
      <c r="CJ51" s="18"/>
      <c r="CK51" s="18"/>
      <c r="CL51" s="18"/>
      <c r="CM51" s="18"/>
      <c r="CN51" s="18"/>
      <c r="CO51" s="18"/>
      <c r="CP51" s="18"/>
      <c r="CQ51" s="18"/>
      <c r="CR51" s="18"/>
      <c r="CS51" s="18"/>
      <c r="CT51" s="18"/>
      <c r="CU51" s="18"/>
    </row>
    <row r="52" spans="1:99" x14ac:dyDescent="0.15">
      <c r="B52" s="18">
        <f>B51+5</f>
        <v>130</v>
      </c>
      <c r="C52" s="18">
        <v>0</v>
      </c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>
        <v>1.9379999999999999</v>
      </c>
      <c r="W52" s="18">
        <v>1.8939999999999999</v>
      </c>
      <c r="X52" s="18">
        <v>1.86</v>
      </c>
      <c r="Y52" s="18">
        <v>1.8540000000000001</v>
      </c>
      <c r="Z52" s="18">
        <v>1.8939999999999999</v>
      </c>
      <c r="AA52" s="18">
        <v>1.9410000000000001</v>
      </c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18"/>
      <c r="CS52" s="18"/>
      <c r="CT52" s="18"/>
      <c r="CU52" s="18"/>
    </row>
    <row r="53" spans="1:99" x14ac:dyDescent="0.15">
      <c r="B53" s="18">
        <f>B52+5</f>
        <v>135</v>
      </c>
      <c r="C53" s="18">
        <v>0</v>
      </c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>
        <v>1.9630000000000001</v>
      </c>
      <c r="W53" s="18">
        <v>1.919</v>
      </c>
      <c r="X53" s="18">
        <v>1.883</v>
      </c>
      <c r="Y53" s="18">
        <v>1.8759999999999999</v>
      </c>
      <c r="Z53" s="18">
        <v>1.9179999999999999</v>
      </c>
      <c r="AA53" s="18">
        <v>1.9650000000000001</v>
      </c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  <c r="BV53" s="18"/>
      <c r="BW53" s="18"/>
      <c r="BX53" s="18"/>
      <c r="BY53" s="18"/>
      <c r="BZ53" s="18"/>
      <c r="CA53" s="18"/>
      <c r="CB53" s="18"/>
      <c r="CC53" s="18"/>
      <c r="CD53" s="18"/>
      <c r="CE53" s="18"/>
      <c r="CF53" s="18"/>
      <c r="CG53" s="18"/>
      <c r="CH53" s="18"/>
      <c r="CI53" s="18"/>
      <c r="CJ53" s="18"/>
      <c r="CK53" s="18"/>
      <c r="CL53" s="18"/>
      <c r="CM53" s="18"/>
      <c r="CN53" s="18"/>
      <c r="CO53" s="18"/>
      <c r="CP53" s="18"/>
      <c r="CQ53" s="18"/>
      <c r="CR53" s="18"/>
      <c r="CS53" s="18"/>
      <c r="CT53" s="18"/>
      <c r="CU53" s="18"/>
    </row>
    <row r="54" spans="1:99" x14ac:dyDescent="0.15">
      <c r="B54" s="18">
        <f>B53+5</f>
        <v>140</v>
      </c>
      <c r="C54" s="18">
        <v>0</v>
      </c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>
        <v>1.988</v>
      </c>
      <c r="W54" s="18">
        <v>1.9450000000000001</v>
      </c>
      <c r="X54" s="18">
        <v>1.909</v>
      </c>
      <c r="Y54" s="18">
        <v>1.901</v>
      </c>
      <c r="Z54" s="18">
        <v>1.9450000000000001</v>
      </c>
      <c r="AA54" s="18">
        <v>1.9910000000000001</v>
      </c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  <c r="BU54" s="18"/>
      <c r="BV54" s="18"/>
      <c r="BW54" s="18"/>
      <c r="BX54" s="18"/>
      <c r="BY54" s="18"/>
      <c r="BZ54" s="18"/>
      <c r="CA54" s="18"/>
      <c r="CB54" s="18"/>
      <c r="CC54" s="18"/>
      <c r="CD54" s="18"/>
      <c r="CE54" s="18"/>
      <c r="CF54" s="18"/>
      <c r="CG54" s="18"/>
      <c r="CH54" s="18"/>
      <c r="CI54" s="18"/>
      <c r="CJ54" s="18"/>
      <c r="CK54" s="18"/>
      <c r="CL54" s="18"/>
      <c r="CM54" s="18"/>
      <c r="CN54" s="18"/>
      <c r="CO54" s="18"/>
      <c r="CP54" s="18"/>
      <c r="CQ54" s="18"/>
      <c r="CR54" s="18"/>
      <c r="CS54" s="18"/>
      <c r="CT54" s="18"/>
      <c r="CU54" s="18"/>
    </row>
    <row r="55" spans="1:99" x14ac:dyDescent="0.15">
      <c r="B55" s="18">
        <f>B54+5</f>
        <v>145</v>
      </c>
      <c r="C55" s="18">
        <v>0</v>
      </c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>
        <v>2.0089999999999999</v>
      </c>
      <c r="W55" s="18">
        <v>1.968</v>
      </c>
      <c r="X55" s="18">
        <v>1.9339999999999999</v>
      </c>
      <c r="Y55" s="18">
        <v>1.927</v>
      </c>
      <c r="Z55" s="18">
        <v>1.9730000000000001</v>
      </c>
      <c r="AA55" s="18">
        <v>2.0190000000000001</v>
      </c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X55" s="18"/>
      <c r="BY55" s="18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18"/>
      <c r="CS55" s="18"/>
      <c r="CT55" s="18"/>
      <c r="CU55" s="18"/>
    </row>
    <row r="56" spans="1:99" x14ac:dyDescent="0.15">
      <c r="B56" s="18">
        <f>B55+5</f>
        <v>150</v>
      </c>
      <c r="C56" s="18">
        <v>0</v>
      </c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>
        <v>2.0369999999999999</v>
      </c>
      <c r="W56" s="18">
        <v>1.988</v>
      </c>
      <c r="X56" s="18">
        <v>1.9570000000000001</v>
      </c>
      <c r="Y56" s="18">
        <v>1.95</v>
      </c>
      <c r="Z56" s="18">
        <v>1.9970000000000001</v>
      </c>
      <c r="AA56" s="18">
        <v>2.044</v>
      </c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18"/>
      <c r="BU56" s="18"/>
      <c r="BV56" s="18"/>
      <c r="BW56" s="18"/>
      <c r="BX56" s="18"/>
      <c r="BY56" s="18"/>
      <c r="BZ56" s="18"/>
      <c r="CA56" s="18"/>
      <c r="CB56" s="18"/>
      <c r="CC56" s="18"/>
      <c r="CD56" s="18"/>
      <c r="CE56" s="18"/>
      <c r="CF56" s="18"/>
      <c r="CG56" s="18"/>
      <c r="CH56" s="18"/>
      <c r="CI56" s="18"/>
      <c r="CJ56" s="18"/>
      <c r="CK56" s="18"/>
      <c r="CL56" s="18"/>
      <c r="CM56" s="18"/>
      <c r="CN56" s="18"/>
      <c r="CO56" s="18"/>
      <c r="CP56" s="18"/>
      <c r="CQ56" s="18"/>
      <c r="CR56" s="18"/>
      <c r="CS56" s="18"/>
      <c r="CT56" s="18"/>
      <c r="CU56" s="18"/>
    </row>
    <row r="57" spans="1:99" x14ac:dyDescent="0.15">
      <c r="B57" s="18">
        <f>B56+5</f>
        <v>155</v>
      </c>
      <c r="C57" s="18">
        <v>0</v>
      </c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>
        <v>2.0619999999999998</v>
      </c>
      <c r="W57" s="18">
        <v>2.0169999999999999</v>
      </c>
      <c r="X57" s="18">
        <v>1.98</v>
      </c>
      <c r="Y57" s="18">
        <v>1.9770000000000001</v>
      </c>
      <c r="Z57" s="18">
        <v>2.0219999999999998</v>
      </c>
      <c r="AA57" s="18">
        <v>2.0670000000000002</v>
      </c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  <c r="BT57" s="18"/>
      <c r="BU57" s="18"/>
      <c r="BV57" s="18"/>
      <c r="BW57" s="18"/>
      <c r="BX57" s="18"/>
      <c r="BY57" s="18"/>
      <c r="BZ57" s="18"/>
      <c r="CA57" s="18"/>
      <c r="CB57" s="18"/>
      <c r="CC57" s="18"/>
      <c r="CD57" s="18"/>
      <c r="CE57" s="18"/>
      <c r="CF57" s="18"/>
      <c r="CG57" s="18"/>
      <c r="CH57" s="18"/>
      <c r="CI57" s="18"/>
      <c r="CJ57" s="18"/>
      <c r="CK57" s="18"/>
      <c r="CL57" s="18"/>
      <c r="CM57" s="18"/>
      <c r="CN57" s="18"/>
      <c r="CO57" s="18"/>
      <c r="CP57" s="18"/>
      <c r="CQ57" s="18"/>
      <c r="CR57" s="18"/>
      <c r="CS57" s="18"/>
      <c r="CT57" s="18"/>
      <c r="CU57" s="18"/>
    </row>
    <row r="58" spans="1:99" x14ac:dyDescent="0.15">
      <c r="B58" s="18">
        <f>B57+5</f>
        <v>160</v>
      </c>
      <c r="C58" s="18">
        <v>0</v>
      </c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>
        <v>2.0859999999999999</v>
      </c>
      <c r="W58" s="18">
        <v>2.0419999999999998</v>
      </c>
      <c r="X58" s="18">
        <v>2.0049999999999999</v>
      </c>
      <c r="Y58" s="18">
        <v>2</v>
      </c>
      <c r="Z58" s="18">
        <v>2.044</v>
      </c>
      <c r="AA58" s="18">
        <v>2.0950000000000002</v>
      </c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18"/>
      <c r="BV58" s="18"/>
      <c r="BW58" s="18"/>
      <c r="BX58" s="18"/>
      <c r="BY58" s="18"/>
      <c r="BZ58" s="18"/>
      <c r="CA58" s="18"/>
      <c r="CB58" s="18"/>
      <c r="CC58" s="18"/>
      <c r="CD58" s="18"/>
      <c r="CE58" s="18"/>
      <c r="CF58" s="18"/>
      <c r="CG58" s="18"/>
      <c r="CH58" s="18"/>
      <c r="CI58" s="18"/>
      <c r="CJ58" s="18"/>
      <c r="CK58" s="18"/>
      <c r="CL58" s="18"/>
      <c r="CM58" s="18"/>
      <c r="CN58" s="18"/>
      <c r="CO58" s="18"/>
      <c r="CP58" s="18"/>
      <c r="CQ58" s="18"/>
      <c r="CR58" s="18"/>
      <c r="CS58" s="18"/>
      <c r="CT58" s="18"/>
      <c r="CU58" s="18"/>
    </row>
    <row r="59" spans="1:99" x14ac:dyDescent="0.15">
      <c r="B59" s="18">
        <f>B58+5</f>
        <v>165</v>
      </c>
      <c r="C59" s="18">
        <v>0</v>
      </c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>
        <v>2.1120000000000001</v>
      </c>
      <c r="W59" s="18">
        <v>2.0670000000000002</v>
      </c>
      <c r="X59" s="18">
        <v>2.032</v>
      </c>
      <c r="Y59" s="18">
        <v>2.0270000000000001</v>
      </c>
      <c r="Z59" s="18">
        <v>2.0720000000000001</v>
      </c>
      <c r="AA59" s="18">
        <v>2.1179999999999999</v>
      </c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  <c r="BU59" s="18"/>
      <c r="BV59" s="18"/>
      <c r="BW59" s="18"/>
      <c r="BX59" s="18"/>
      <c r="BY59" s="18"/>
      <c r="BZ59" s="18"/>
      <c r="CA59" s="18"/>
      <c r="CB59" s="18"/>
      <c r="CC59" s="18"/>
      <c r="CD59" s="18"/>
      <c r="CE59" s="18"/>
      <c r="CF59" s="18"/>
      <c r="CG59" s="18"/>
      <c r="CH59" s="18"/>
      <c r="CI59" s="18"/>
      <c r="CJ59" s="18"/>
      <c r="CK59" s="18"/>
      <c r="CL59" s="18"/>
      <c r="CM59" s="18"/>
      <c r="CN59" s="18"/>
      <c r="CO59" s="18"/>
      <c r="CP59" s="18"/>
      <c r="CQ59" s="18"/>
      <c r="CR59" s="18"/>
      <c r="CS59" s="18"/>
      <c r="CT59" s="18"/>
      <c r="CU59" s="18"/>
    </row>
    <row r="60" spans="1:99" x14ac:dyDescent="0.15">
      <c r="B60" s="18">
        <f>B59+5</f>
        <v>170</v>
      </c>
      <c r="C60" s="18">
        <v>0</v>
      </c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>
        <v>2.1360000000000001</v>
      </c>
      <c r="W60" s="18">
        <v>2.089</v>
      </c>
      <c r="X60" s="18">
        <v>2.0569999999999999</v>
      </c>
      <c r="Y60" s="18">
        <v>2.0510000000000002</v>
      </c>
      <c r="Z60" s="18">
        <v>2.1019999999999999</v>
      </c>
      <c r="AA60" s="18">
        <v>2.1459999999999999</v>
      </c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8"/>
      <c r="BU60" s="18"/>
      <c r="BV60" s="18"/>
      <c r="BW60" s="18"/>
      <c r="BX60" s="18"/>
      <c r="BY60" s="18"/>
      <c r="BZ60" s="18"/>
      <c r="CA60" s="18"/>
      <c r="CB60" s="18"/>
      <c r="CC60" s="18"/>
      <c r="CD60" s="18"/>
      <c r="CE60" s="18"/>
      <c r="CF60" s="18"/>
      <c r="CG60" s="18"/>
      <c r="CH60" s="18"/>
      <c r="CI60" s="18"/>
      <c r="CJ60" s="18"/>
      <c r="CK60" s="18"/>
      <c r="CL60" s="18"/>
      <c r="CM60" s="18"/>
      <c r="CN60" s="18"/>
      <c r="CO60" s="18"/>
      <c r="CP60" s="18"/>
      <c r="CQ60" s="18"/>
      <c r="CR60" s="18"/>
      <c r="CS60" s="18"/>
      <c r="CT60" s="18"/>
      <c r="CU60" s="18"/>
    </row>
    <row r="61" spans="1:99" x14ac:dyDescent="0.15">
      <c r="B61" s="18">
        <f>B60+5</f>
        <v>175</v>
      </c>
      <c r="C61" s="18">
        <v>0</v>
      </c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>
        <v>2.16</v>
      </c>
      <c r="W61" s="18">
        <v>2.1179999999999999</v>
      </c>
      <c r="X61" s="18">
        <v>2.08</v>
      </c>
      <c r="Y61" s="18">
        <v>2.0779999999999998</v>
      </c>
      <c r="Z61" s="18">
        <v>2.1219999999999999</v>
      </c>
      <c r="AA61" s="18">
        <v>2.1669999999999998</v>
      </c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8"/>
      <c r="BV61" s="18"/>
      <c r="BW61" s="18"/>
      <c r="BX61" s="18"/>
      <c r="BY61" s="18"/>
      <c r="BZ61" s="18"/>
      <c r="CA61" s="18"/>
      <c r="CB61" s="18"/>
      <c r="CC61" s="18"/>
      <c r="CD61" s="18"/>
      <c r="CE61" s="18"/>
      <c r="CF61" s="18"/>
      <c r="CG61" s="18"/>
      <c r="CH61" s="18"/>
      <c r="CI61" s="18"/>
      <c r="CJ61" s="18"/>
      <c r="CK61" s="18"/>
      <c r="CL61" s="18"/>
      <c r="CM61" s="18"/>
      <c r="CN61" s="18"/>
      <c r="CO61" s="18"/>
      <c r="CP61" s="18"/>
      <c r="CQ61" s="18"/>
      <c r="CR61" s="18"/>
      <c r="CS61" s="18"/>
      <c r="CT61" s="18"/>
      <c r="CU61" s="18"/>
    </row>
    <row r="62" spans="1:99" x14ac:dyDescent="0.15">
      <c r="B62" s="18">
        <f>B61+5</f>
        <v>180</v>
      </c>
      <c r="C62" s="18">
        <v>0</v>
      </c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>
        <v>2.1869999999999998</v>
      </c>
      <c r="W62" s="18">
        <v>2.1389999999999998</v>
      </c>
      <c r="X62" s="18">
        <v>2.1059999999999999</v>
      </c>
      <c r="Y62" s="18">
        <v>2.101</v>
      </c>
      <c r="Z62" s="18">
        <v>2.1509999999999998</v>
      </c>
      <c r="AA62" s="18">
        <v>2.1930000000000001</v>
      </c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8"/>
      <c r="BV62" s="18"/>
      <c r="BW62" s="18"/>
      <c r="BX62" s="18"/>
      <c r="BY62" s="18"/>
      <c r="BZ62" s="18"/>
      <c r="CA62" s="18"/>
      <c r="CB62" s="18"/>
      <c r="CC62" s="18"/>
      <c r="CD62" s="18"/>
      <c r="CE62" s="18"/>
      <c r="CF62" s="18"/>
      <c r="CG62" s="18"/>
      <c r="CH62" s="18"/>
      <c r="CI62" s="18"/>
      <c r="CJ62" s="18"/>
      <c r="CK62" s="18"/>
      <c r="CL62" s="18"/>
      <c r="CM62" s="18"/>
      <c r="CN62" s="18"/>
      <c r="CO62" s="18"/>
      <c r="CP62" s="18"/>
      <c r="CQ62" s="18"/>
      <c r="CR62" s="18"/>
      <c r="CS62" s="18"/>
      <c r="CT62" s="18"/>
      <c r="CU62" s="18"/>
    </row>
    <row r="64" spans="1:99" ht="14" x14ac:dyDescent="0.15">
      <c r="A64" s="15" t="s">
        <v>29</v>
      </c>
      <c r="B64" s="14"/>
    </row>
    <row r="66" spans="2:15" x14ac:dyDescent="0.15">
      <c r="B66" s="9"/>
      <c r="C66" s="8">
        <v>1</v>
      </c>
      <c r="D66" s="8">
        <v>2</v>
      </c>
      <c r="E66" s="8">
        <v>3</v>
      </c>
      <c r="F66" s="8">
        <v>4</v>
      </c>
      <c r="G66" s="8">
        <v>5</v>
      </c>
      <c r="H66" s="8">
        <v>6</v>
      </c>
      <c r="I66" s="8">
        <v>7</v>
      </c>
      <c r="J66" s="8">
        <v>8</v>
      </c>
      <c r="K66" s="8">
        <v>9</v>
      </c>
      <c r="L66" s="8">
        <v>10</v>
      </c>
      <c r="M66" s="8">
        <v>11</v>
      </c>
      <c r="N66" s="8">
        <v>12</v>
      </c>
    </row>
    <row r="67" spans="2:15" ht="14" x14ac:dyDescent="0.15">
      <c r="B67" s="40" t="s">
        <v>28</v>
      </c>
      <c r="C67" s="5" t="s">
        <v>17</v>
      </c>
      <c r="D67" s="5" t="s">
        <v>17</v>
      </c>
      <c r="E67" s="5" t="s">
        <v>17</v>
      </c>
      <c r="F67" s="5" t="s">
        <v>17</v>
      </c>
      <c r="G67" s="5" t="s">
        <v>17</v>
      </c>
      <c r="H67" s="5" t="s">
        <v>17</v>
      </c>
      <c r="I67" s="5" t="s">
        <v>17</v>
      </c>
      <c r="J67" s="5" t="s">
        <v>17</v>
      </c>
      <c r="K67" s="5" t="s">
        <v>17</v>
      </c>
      <c r="L67" s="5" t="s">
        <v>17</v>
      </c>
      <c r="M67" s="5" t="s">
        <v>17</v>
      </c>
      <c r="N67" s="5" t="s">
        <v>17</v>
      </c>
      <c r="O67" s="2" t="s">
        <v>20</v>
      </c>
    </row>
    <row r="68" spans="2:15" ht="24" x14ac:dyDescent="0.15">
      <c r="B68" s="41"/>
      <c r="C68" s="4" t="s">
        <v>17</v>
      </c>
      <c r="D68" s="4" t="s">
        <v>17</v>
      </c>
      <c r="E68" s="4" t="s">
        <v>17</v>
      </c>
      <c r="F68" s="4" t="s">
        <v>17</v>
      </c>
      <c r="G68" s="4" t="s">
        <v>17</v>
      </c>
      <c r="H68" s="4" t="s">
        <v>17</v>
      </c>
      <c r="I68" s="4" t="s">
        <v>17</v>
      </c>
      <c r="J68" s="4" t="s">
        <v>17</v>
      </c>
      <c r="K68" s="4" t="s">
        <v>17</v>
      </c>
      <c r="L68" s="4" t="s">
        <v>17</v>
      </c>
      <c r="M68" s="4" t="s">
        <v>17</v>
      </c>
      <c r="N68" s="4" t="s">
        <v>17</v>
      </c>
      <c r="O68" s="2" t="s">
        <v>19</v>
      </c>
    </row>
    <row r="69" spans="2:15" ht="24" x14ac:dyDescent="0.15">
      <c r="B69" s="41"/>
      <c r="C69" s="4" t="s">
        <v>17</v>
      </c>
      <c r="D69" s="4" t="s">
        <v>17</v>
      </c>
      <c r="E69" s="4" t="s">
        <v>17</v>
      </c>
      <c r="F69" s="4" t="s">
        <v>17</v>
      </c>
      <c r="G69" s="4" t="s">
        <v>17</v>
      </c>
      <c r="H69" s="4" t="s">
        <v>17</v>
      </c>
      <c r="I69" s="4" t="s">
        <v>17</v>
      </c>
      <c r="J69" s="4" t="s">
        <v>17</v>
      </c>
      <c r="K69" s="4" t="s">
        <v>17</v>
      </c>
      <c r="L69" s="4" t="s">
        <v>17</v>
      </c>
      <c r="M69" s="4" t="s">
        <v>17</v>
      </c>
      <c r="N69" s="4" t="s">
        <v>17</v>
      </c>
      <c r="O69" s="2" t="s">
        <v>18</v>
      </c>
    </row>
    <row r="70" spans="2:15" ht="14" x14ac:dyDescent="0.15">
      <c r="B70" s="42"/>
      <c r="C70" s="3" t="s">
        <v>17</v>
      </c>
      <c r="D70" s="3" t="s">
        <v>17</v>
      </c>
      <c r="E70" s="3" t="s">
        <v>17</v>
      </c>
      <c r="F70" s="3" t="s">
        <v>17</v>
      </c>
      <c r="G70" s="3" t="s">
        <v>17</v>
      </c>
      <c r="H70" s="3" t="s">
        <v>17</v>
      </c>
      <c r="I70" s="3" t="s">
        <v>17</v>
      </c>
      <c r="J70" s="3" t="s">
        <v>17</v>
      </c>
      <c r="K70" s="3" t="s">
        <v>17</v>
      </c>
      <c r="L70" s="3" t="s">
        <v>17</v>
      </c>
      <c r="M70" s="3" t="s">
        <v>17</v>
      </c>
      <c r="N70" s="3" t="s">
        <v>17</v>
      </c>
      <c r="O70" s="2" t="s">
        <v>16</v>
      </c>
    </row>
    <row r="71" spans="2:15" ht="14" x14ac:dyDescent="0.15">
      <c r="B71" s="40" t="s">
        <v>27</v>
      </c>
      <c r="C71" s="5" t="s">
        <v>17</v>
      </c>
      <c r="D71" s="5" t="s">
        <v>17</v>
      </c>
      <c r="E71" s="5" t="s">
        <v>17</v>
      </c>
      <c r="F71" s="5" t="s">
        <v>17</v>
      </c>
      <c r="G71" s="5" t="s">
        <v>17</v>
      </c>
      <c r="H71" s="5" t="s">
        <v>17</v>
      </c>
      <c r="I71" s="5">
        <v>311.04000000000002</v>
      </c>
      <c r="J71" s="5">
        <v>312.24</v>
      </c>
      <c r="K71" s="5">
        <v>308.16000000000003</v>
      </c>
      <c r="L71" s="5">
        <v>320.52</v>
      </c>
      <c r="M71" s="5">
        <v>329.52</v>
      </c>
      <c r="N71" s="5">
        <v>317.88</v>
      </c>
      <c r="O71" s="2" t="s">
        <v>20</v>
      </c>
    </row>
    <row r="72" spans="2:15" ht="24" x14ac:dyDescent="0.15">
      <c r="B72" s="41"/>
      <c r="C72" s="4" t="s">
        <v>17</v>
      </c>
      <c r="D72" s="4" t="s">
        <v>17</v>
      </c>
      <c r="E72" s="4" t="s">
        <v>17</v>
      </c>
      <c r="F72" s="4" t="s">
        <v>17</v>
      </c>
      <c r="G72" s="4" t="s">
        <v>17</v>
      </c>
      <c r="H72" s="4" t="s">
        <v>17</v>
      </c>
      <c r="I72" s="4">
        <v>1</v>
      </c>
      <c r="J72" s="4">
        <v>1</v>
      </c>
      <c r="K72" s="4">
        <v>1</v>
      </c>
      <c r="L72" s="4">
        <v>1</v>
      </c>
      <c r="M72" s="4">
        <v>1</v>
      </c>
      <c r="N72" s="4">
        <v>1</v>
      </c>
      <c r="O72" s="2" t="s">
        <v>19</v>
      </c>
    </row>
    <row r="73" spans="2:15" ht="24" x14ac:dyDescent="0.15">
      <c r="B73" s="41"/>
      <c r="C73" s="4" t="s">
        <v>17</v>
      </c>
      <c r="D73" s="4" t="s">
        <v>17</v>
      </c>
      <c r="E73" s="4" t="s">
        <v>17</v>
      </c>
      <c r="F73" s="4" t="s">
        <v>17</v>
      </c>
      <c r="G73" s="4" t="s">
        <v>17</v>
      </c>
      <c r="H73" s="4" t="s">
        <v>17</v>
      </c>
      <c r="I73" s="7">
        <v>1.5046296296296294E-3</v>
      </c>
      <c r="J73" s="7">
        <v>1.3888888888888889E-3</v>
      </c>
      <c r="K73" s="7">
        <v>8.1018518518518516E-4</v>
      </c>
      <c r="L73" s="7">
        <v>6.9444444444444447E-4</v>
      </c>
      <c r="M73" s="7">
        <v>1.0995370370370371E-3</v>
      </c>
      <c r="N73" s="7">
        <v>1.2731481481481483E-3</v>
      </c>
      <c r="O73" s="2" t="s">
        <v>18</v>
      </c>
    </row>
    <row r="74" spans="2:15" ht="14" x14ac:dyDescent="0.15">
      <c r="B74" s="42"/>
      <c r="C74" s="3" t="s">
        <v>17</v>
      </c>
      <c r="D74" s="3" t="s">
        <v>17</v>
      </c>
      <c r="E74" s="3" t="s">
        <v>17</v>
      </c>
      <c r="F74" s="3" t="s">
        <v>17</v>
      </c>
      <c r="G74" s="3" t="s">
        <v>17</v>
      </c>
      <c r="H74" s="3" t="s">
        <v>17</v>
      </c>
      <c r="I74" s="6">
        <v>8.1018518518518516E-5</v>
      </c>
      <c r="J74" s="6">
        <v>6.9444444444444444E-5</v>
      </c>
      <c r="K74" s="6">
        <v>4.6296296296296294E-5</v>
      </c>
      <c r="L74" s="6">
        <v>6.9444444444444444E-5</v>
      </c>
      <c r="M74" s="6">
        <v>8.1018518518518516E-5</v>
      </c>
      <c r="N74" s="6">
        <v>1.273148148148148E-4</v>
      </c>
      <c r="O74" s="2" t="s">
        <v>16</v>
      </c>
    </row>
    <row r="75" spans="2:15" ht="14" x14ac:dyDescent="0.15">
      <c r="B75" s="40" t="s">
        <v>26</v>
      </c>
      <c r="C75" s="5" t="s">
        <v>17</v>
      </c>
      <c r="D75" s="5" t="s">
        <v>17</v>
      </c>
      <c r="E75" s="5" t="s">
        <v>17</v>
      </c>
      <c r="F75" s="5" t="s">
        <v>17</v>
      </c>
      <c r="G75" s="5" t="s">
        <v>17</v>
      </c>
      <c r="H75" s="5" t="s">
        <v>17</v>
      </c>
      <c r="I75" s="5" t="s">
        <v>17</v>
      </c>
      <c r="J75" s="5" t="s">
        <v>17</v>
      </c>
      <c r="K75" s="5" t="s">
        <v>17</v>
      </c>
      <c r="L75" s="5" t="s">
        <v>17</v>
      </c>
      <c r="M75" s="5" t="s">
        <v>17</v>
      </c>
      <c r="N75" s="5" t="s">
        <v>17</v>
      </c>
      <c r="O75" s="2" t="s">
        <v>20</v>
      </c>
    </row>
    <row r="76" spans="2:15" ht="24" x14ac:dyDescent="0.15">
      <c r="B76" s="41"/>
      <c r="C76" s="4" t="s">
        <v>17</v>
      </c>
      <c r="D76" s="4" t="s">
        <v>17</v>
      </c>
      <c r="E76" s="4" t="s">
        <v>17</v>
      </c>
      <c r="F76" s="4" t="s">
        <v>17</v>
      </c>
      <c r="G76" s="4" t="s">
        <v>17</v>
      </c>
      <c r="H76" s="4" t="s">
        <v>17</v>
      </c>
      <c r="I76" s="4" t="s">
        <v>17</v>
      </c>
      <c r="J76" s="4" t="s">
        <v>17</v>
      </c>
      <c r="K76" s="4" t="s">
        <v>17</v>
      </c>
      <c r="L76" s="4" t="s">
        <v>17</v>
      </c>
      <c r="M76" s="4" t="s">
        <v>17</v>
      </c>
      <c r="N76" s="4" t="s">
        <v>17</v>
      </c>
      <c r="O76" s="2" t="s">
        <v>19</v>
      </c>
    </row>
    <row r="77" spans="2:15" ht="24" x14ac:dyDescent="0.15">
      <c r="B77" s="41"/>
      <c r="C77" s="4" t="s">
        <v>17</v>
      </c>
      <c r="D77" s="4" t="s">
        <v>17</v>
      </c>
      <c r="E77" s="4" t="s">
        <v>17</v>
      </c>
      <c r="F77" s="4" t="s">
        <v>17</v>
      </c>
      <c r="G77" s="4" t="s">
        <v>17</v>
      </c>
      <c r="H77" s="4" t="s">
        <v>17</v>
      </c>
      <c r="I77" s="4" t="s">
        <v>17</v>
      </c>
      <c r="J77" s="4" t="s">
        <v>17</v>
      </c>
      <c r="K77" s="4" t="s">
        <v>17</v>
      </c>
      <c r="L77" s="4" t="s">
        <v>17</v>
      </c>
      <c r="M77" s="4" t="s">
        <v>17</v>
      </c>
      <c r="N77" s="4" t="s">
        <v>17</v>
      </c>
      <c r="O77" s="2" t="s">
        <v>18</v>
      </c>
    </row>
    <row r="78" spans="2:15" ht="14" x14ac:dyDescent="0.15">
      <c r="B78" s="42"/>
      <c r="C78" s="3" t="s">
        <v>17</v>
      </c>
      <c r="D78" s="3" t="s">
        <v>17</v>
      </c>
      <c r="E78" s="3" t="s">
        <v>17</v>
      </c>
      <c r="F78" s="3" t="s">
        <v>17</v>
      </c>
      <c r="G78" s="3" t="s">
        <v>17</v>
      </c>
      <c r="H78" s="3" t="s">
        <v>17</v>
      </c>
      <c r="I78" s="3" t="s">
        <v>17</v>
      </c>
      <c r="J78" s="3" t="s">
        <v>17</v>
      </c>
      <c r="K78" s="3" t="s">
        <v>17</v>
      </c>
      <c r="L78" s="3" t="s">
        <v>17</v>
      </c>
      <c r="M78" s="3" t="s">
        <v>17</v>
      </c>
      <c r="N78" s="3" t="s">
        <v>17</v>
      </c>
      <c r="O78" s="2" t="s">
        <v>16</v>
      </c>
    </row>
    <row r="79" spans="2:15" ht="14" x14ac:dyDescent="0.15">
      <c r="B79" s="40" t="s">
        <v>25</v>
      </c>
      <c r="C79" s="5" t="s">
        <v>17</v>
      </c>
      <c r="D79" s="5" t="s">
        <v>17</v>
      </c>
      <c r="E79" s="5" t="s">
        <v>17</v>
      </c>
      <c r="F79" s="5" t="s">
        <v>17</v>
      </c>
      <c r="G79" s="5" t="s">
        <v>17</v>
      </c>
      <c r="H79" s="5" t="s">
        <v>17</v>
      </c>
      <c r="I79" s="5" t="s">
        <v>17</v>
      </c>
      <c r="J79" s="5" t="s">
        <v>17</v>
      </c>
      <c r="K79" s="5" t="s">
        <v>17</v>
      </c>
      <c r="L79" s="5" t="s">
        <v>17</v>
      </c>
      <c r="M79" s="5" t="s">
        <v>17</v>
      </c>
      <c r="N79" s="5" t="s">
        <v>17</v>
      </c>
      <c r="O79" s="2" t="s">
        <v>20</v>
      </c>
    </row>
    <row r="80" spans="2:15" ht="24" x14ac:dyDescent="0.15">
      <c r="B80" s="41"/>
      <c r="C80" s="4" t="s">
        <v>17</v>
      </c>
      <c r="D80" s="4" t="s">
        <v>17</v>
      </c>
      <c r="E80" s="4" t="s">
        <v>17</v>
      </c>
      <c r="F80" s="4" t="s">
        <v>17</v>
      </c>
      <c r="G80" s="4" t="s">
        <v>17</v>
      </c>
      <c r="H80" s="4" t="s">
        <v>17</v>
      </c>
      <c r="I80" s="4" t="s">
        <v>17</v>
      </c>
      <c r="J80" s="4" t="s">
        <v>17</v>
      </c>
      <c r="K80" s="4" t="s">
        <v>17</v>
      </c>
      <c r="L80" s="4" t="s">
        <v>17</v>
      </c>
      <c r="M80" s="4" t="s">
        <v>17</v>
      </c>
      <c r="N80" s="4" t="s">
        <v>17</v>
      </c>
      <c r="O80" s="2" t="s">
        <v>19</v>
      </c>
    </row>
    <row r="81" spans="2:15" ht="24" x14ac:dyDescent="0.15">
      <c r="B81" s="41"/>
      <c r="C81" s="4" t="s">
        <v>17</v>
      </c>
      <c r="D81" s="4" t="s">
        <v>17</v>
      </c>
      <c r="E81" s="4" t="s">
        <v>17</v>
      </c>
      <c r="F81" s="4" t="s">
        <v>17</v>
      </c>
      <c r="G81" s="4" t="s">
        <v>17</v>
      </c>
      <c r="H81" s="4" t="s">
        <v>17</v>
      </c>
      <c r="I81" s="4" t="s">
        <v>17</v>
      </c>
      <c r="J81" s="4" t="s">
        <v>17</v>
      </c>
      <c r="K81" s="4" t="s">
        <v>17</v>
      </c>
      <c r="L81" s="4" t="s">
        <v>17</v>
      </c>
      <c r="M81" s="4" t="s">
        <v>17</v>
      </c>
      <c r="N81" s="4" t="s">
        <v>17</v>
      </c>
      <c r="O81" s="2" t="s">
        <v>18</v>
      </c>
    </row>
    <row r="82" spans="2:15" ht="14" x14ac:dyDescent="0.15">
      <c r="B82" s="42"/>
      <c r="C82" s="3" t="s">
        <v>17</v>
      </c>
      <c r="D82" s="3" t="s">
        <v>17</v>
      </c>
      <c r="E82" s="3" t="s">
        <v>17</v>
      </c>
      <c r="F82" s="3" t="s">
        <v>17</v>
      </c>
      <c r="G82" s="3" t="s">
        <v>17</v>
      </c>
      <c r="H82" s="3" t="s">
        <v>17</v>
      </c>
      <c r="I82" s="3" t="s">
        <v>17</v>
      </c>
      <c r="J82" s="3" t="s">
        <v>17</v>
      </c>
      <c r="K82" s="3" t="s">
        <v>17</v>
      </c>
      <c r="L82" s="3" t="s">
        <v>17</v>
      </c>
      <c r="M82" s="3" t="s">
        <v>17</v>
      </c>
      <c r="N82" s="3" t="s">
        <v>17</v>
      </c>
      <c r="O82" s="2" t="s">
        <v>16</v>
      </c>
    </row>
    <row r="83" spans="2:15" ht="14" x14ac:dyDescent="0.15">
      <c r="B83" s="40" t="s">
        <v>24</v>
      </c>
      <c r="C83" s="5" t="s">
        <v>17</v>
      </c>
      <c r="D83" s="5" t="s">
        <v>17</v>
      </c>
      <c r="E83" s="5" t="s">
        <v>17</v>
      </c>
      <c r="F83" s="5" t="s">
        <v>17</v>
      </c>
      <c r="G83" s="5" t="s">
        <v>17</v>
      </c>
      <c r="H83" s="5" t="s">
        <v>17</v>
      </c>
      <c r="I83" s="5" t="s">
        <v>17</v>
      </c>
      <c r="J83" s="5" t="s">
        <v>17</v>
      </c>
      <c r="K83" s="5" t="s">
        <v>17</v>
      </c>
      <c r="L83" s="5" t="s">
        <v>17</v>
      </c>
      <c r="M83" s="5" t="s">
        <v>17</v>
      </c>
      <c r="N83" s="5" t="s">
        <v>17</v>
      </c>
      <c r="O83" s="2" t="s">
        <v>20</v>
      </c>
    </row>
    <row r="84" spans="2:15" ht="24" x14ac:dyDescent="0.15">
      <c r="B84" s="41"/>
      <c r="C84" s="4" t="s">
        <v>17</v>
      </c>
      <c r="D84" s="4" t="s">
        <v>17</v>
      </c>
      <c r="E84" s="4" t="s">
        <v>17</v>
      </c>
      <c r="F84" s="4" t="s">
        <v>17</v>
      </c>
      <c r="G84" s="4" t="s">
        <v>17</v>
      </c>
      <c r="H84" s="4" t="s">
        <v>17</v>
      </c>
      <c r="I84" s="4" t="s">
        <v>17</v>
      </c>
      <c r="J84" s="4" t="s">
        <v>17</v>
      </c>
      <c r="K84" s="4" t="s">
        <v>17</v>
      </c>
      <c r="L84" s="4" t="s">
        <v>17</v>
      </c>
      <c r="M84" s="4" t="s">
        <v>17</v>
      </c>
      <c r="N84" s="4" t="s">
        <v>17</v>
      </c>
      <c r="O84" s="2" t="s">
        <v>19</v>
      </c>
    </row>
    <row r="85" spans="2:15" ht="24" x14ac:dyDescent="0.15">
      <c r="B85" s="41"/>
      <c r="C85" s="4" t="s">
        <v>17</v>
      </c>
      <c r="D85" s="4" t="s">
        <v>17</v>
      </c>
      <c r="E85" s="4" t="s">
        <v>17</v>
      </c>
      <c r="F85" s="4" t="s">
        <v>17</v>
      </c>
      <c r="G85" s="4" t="s">
        <v>17</v>
      </c>
      <c r="H85" s="4" t="s">
        <v>17</v>
      </c>
      <c r="I85" s="4" t="s">
        <v>17</v>
      </c>
      <c r="J85" s="4" t="s">
        <v>17</v>
      </c>
      <c r="K85" s="4" t="s">
        <v>17</v>
      </c>
      <c r="L85" s="4" t="s">
        <v>17</v>
      </c>
      <c r="M85" s="4" t="s">
        <v>17</v>
      </c>
      <c r="N85" s="4" t="s">
        <v>17</v>
      </c>
      <c r="O85" s="2" t="s">
        <v>18</v>
      </c>
    </row>
    <row r="86" spans="2:15" ht="14" x14ac:dyDescent="0.15">
      <c r="B86" s="42"/>
      <c r="C86" s="3" t="s">
        <v>17</v>
      </c>
      <c r="D86" s="3" t="s">
        <v>17</v>
      </c>
      <c r="E86" s="3" t="s">
        <v>17</v>
      </c>
      <c r="F86" s="3" t="s">
        <v>17</v>
      </c>
      <c r="G86" s="3" t="s">
        <v>17</v>
      </c>
      <c r="H86" s="3" t="s">
        <v>17</v>
      </c>
      <c r="I86" s="3" t="s">
        <v>17</v>
      </c>
      <c r="J86" s="3" t="s">
        <v>17</v>
      </c>
      <c r="K86" s="3" t="s">
        <v>17</v>
      </c>
      <c r="L86" s="3" t="s">
        <v>17</v>
      </c>
      <c r="M86" s="3" t="s">
        <v>17</v>
      </c>
      <c r="N86" s="3" t="s">
        <v>17</v>
      </c>
      <c r="O86" s="2" t="s">
        <v>16</v>
      </c>
    </row>
    <row r="87" spans="2:15" ht="14" x14ac:dyDescent="0.15">
      <c r="B87" s="40" t="s">
        <v>23</v>
      </c>
      <c r="C87" s="5" t="s">
        <v>17</v>
      </c>
      <c r="D87" s="5" t="s">
        <v>17</v>
      </c>
      <c r="E87" s="5" t="s">
        <v>17</v>
      </c>
      <c r="F87" s="5" t="s">
        <v>17</v>
      </c>
      <c r="G87" s="5" t="s">
        <v>17</v>
      </c>
      <c r="H87" s="5" t="s">
        <v>17</v>
      </c>
      <c r="I87" s="5" t="s">
        <v>17</v>
      </c>
      <c r="J87" s="5" t="s">
        <v>17</v>
      </c>
      <c r="K87" s="5" t="s">
        <v>17</v>
      </c>
      <c r="L87" s="5" t="s">
        <v>17</v>
      </c>
      <c r="M87" s="5" t="s">
        <v>17</v>
      </c>
      <c r="N87" s="5" t="s">
        <v>17</v>
      </c>
      <c r="O87" s="2" t="s">
        <v>20</v>
      </c>
    </row>
    <row r="88" spans="2:15" ht="24" x14ac:dyDescent="0.15">
      <c r="B88" s="41"/>
      <c r="C88" s="4" t="s">
        <v>17</v>
      </c>
      <c r="D88" s="4" t="s">
        <v>17</v>
      </c>
      <c r="E88" s="4" t="s">
        <v>17</v>
      </c>
      <c r="F88" s="4" t="s">
        <v>17</v>
      </c>
      <c r="G88" s="4" t="s">
        <v>17</v>
      </c>
      <c r="H88" s="4" t="s">
        <v>17</v>
      </c>
      <c r="I88" s="4" t="s">
        <v>17</v>
      </c>
      <c r="J88" s="4" t="s">
        <v>17</v>
      </c>
      <c r="K88" s="4" t="s">
        <v>17</v>
      </c>
      <c r="L88" s="4" t="s">
        <v>17</v>
      </c>
      <c r="M88" s="4" t="s">
        <v>17</v>
      </c>
      <c r="N88" s="4" t="s">
        <v>17</v>
      </c>
      <c r="O88" s="2" t="s">
        <v>19</v>
      </c>
    </row>
    <row r="89" spans="2:15" ht="24" x14ac:dyDescent="0.15">
      <c r="B89" s="41"/>
      <c r="C89" s="4" t="s">
        <v>17</v>
      </c>
      <c r="D89" s="4" t="s">
        <v>17</v>
      </c>
      <c r="E89" s="4" t="s">
        <v>17</v>
      </c>
      <c r="F89" s="4" t="s">
        <v>17</v>
      </c>
      <c r="G89" s="4" t="s">
        <v>17</v>
      </c>
      <c r="H89" s="4" t="s">
        <v>17</v>
      </c>
      <c r="I89" s="4" t="s">
        <v>17</v>
      </c>
      <c r="J89" s="4" t="s">
        <v>17</v>
      </c>
      <c r="K89" s="4" t="s">
        <v>17</v>
      </c>
      <c r="L89" s="4" t="s">
        <v>17</v>
      </c>
      <c r="M89" s="4" t="s">
        <v>17</v>
      </c>
      <c r="N89" s="4" t="s">
        <v>17</v>
      </c>
      <c r="O89" s="2" t="s">
        <v>18</v>
      </c>
    </row>
    <row r="90" spans="2:15" ht="14" x14ac:dyDescent="0.15">
      <c r="B90" s="42"/>
      <c r="C90" s="3" t="s">
        <v>17</v>
      </c>
      <c r="D90" s="3" t="s">
        <v>17</v>
      </c>
      <c r="E90" s="3" t="s">
        <v>17</v>
      </c>
      <c r="F90" s="3" t="s">
        <v>17</v>
      </c>
      <c r="G90" s="3" t="s">
        <v>17</v>
      </c>
      <c r="H90" s="3" t="s">
        <v>17</v>
      </c>
      <c r="I90" s="3" t="s">
        <v>17</v>
      </c>
      <c r="J90" s="3" t="s">
        <v>17</v>
      </c>
      <c r="K90" s="3" t="s">
        <v>17</v>
      </c>
      <c r="L90" s="3" t="s">
        <v>17</v>
      </c>
      <c r="M90" s="3" t="s">
        <v>17</v>
      </c>
      <c r="N90" s="3" t="s">
        <v>17</v>
      </c>
      <c r="O90" s="2" t="s">
        <v>16</v>
      </c>
    </row>
    <row r="91" spans="2:15" ht="14" x14ac:dyDescent="0.15">
      <c r="B91" s="40" t="s">
        <v>22</v>
      </c>
      <c r="C91" s="5" t="s">
        <v>17</v>
      </c>
      <c r="D91" s="5" t="s">
        <v>17</v>
      </c>
      <c r="E91" s="5" t="s">
        <v>17</v>
      </c>
      <c r="F91" s="5" t="s">
        <v>17</v>
      </c>
      <c r="G91" s="5" t="s">
        <v>17</v>
      </c>
      <c r="H91" s="5" t="s">
        <v>17</v>
      </c>
      <c r="I91" s="5" t="s">
        <v>17</v>
      </c>
      <c r="J91" s="5" t="s">
        <v>17</v>
      </c>
      <c r="K91" s="5" t="s">
        <v>17</v>
      </c>
      <c r="L91" s="5" t="s">
        <v>17</v>
      </c>
      <c r="M91" s="5" t="s">
        <v>17</v>
      </c>
      <c r="N91" s="5" t="s">
        <v>17</v>
      </c>
      <c r="O91" s="2" t="s">
        <v>20</v>
      </c>
    </row>
    <row r="92" spans="2:15" ht="24" x14ac:dyDescent="0.15">
      <c r="B92" s="41"/>
      <c r="C92" s="4" t="s">
        <v>17</v>
      </c>
      <c r="D92" s="4" t="s">
        <v>17</v>
      </c>
      <c r="E92" s="4" t="s">
        <v>17</v>
      </c>
      <c r="F92" s="4" t="s">
        <v>17</v>
      </c>
      <c r="G92" s="4" t="s">
        <v>17</v>
      </c>
      <c r="H92" s="4" t="s">
        <v>17</v>
      </c>
      <c r="I92" s="4" t="s">
        <v>17</v>
      </c>
      <c r="J92" s="4" t="s">
        <v>17</v>
      </c>
      <c r="K92" s="4" t="s">
        <v>17</v>
      </c>
      <c r="L92" s="4" t="s">
        <v>17</v>
      </c>
      <c r="M92" s="4" t="s">
        <v>17</v>
      </c>
      <c r="N92" s="4" t="s">
        <v>17</v>
      </c>
      <c r="O92" s="2" t="s">
        <v>19</v>
      </c>
    </row>
    <row r="93" spans="2:15" ht="24" x14ac:dyDescent="0.15">
      <c r="B93" s="41"/>
      <c r="C93" s="4" t="s">
        <v>17</v>
      </c>
      <c r="D93" s="4" t="s">
        <v>17</v>
      </c>
      <c r="E93" s="4" t="s">
        <v>17</v>
      </c>
      <c r="F93" s="4" t="s">
        <v>17</v>
      </c>
      <c r="G93" s="4" t="s">
        <v>17</v>
      </c>
      <c r="H93" s="4" t="s">
        <v>17</v>
      </c>
      <c r="I93" s="4" t="s">
        <v>17</v>
      </c>
      <c r="J93" s="4" t="s">
        <v>17</v>
      </c>
      <c r="K93" s="4" t="s">
        <v>17</v>
      </c>
      <c r="L93" s="4" t="s">
        <v>17</v>
      </c>
      <c r="M93" s="4" t="s">
        <v>17</v>
      </c>
      <c r="N93" s="4" t="s">
        <v>17</v>
      </c>
      <c r="O93" s="2" t="s">
        <v>18</v>
      </c>
    </row>
    <row r="94" spans="2:15" ht="14" x14ac:dyDescent="0.15">
      <c r="B94" s="42"/>
      <c r="C94" s="3" t="s">
        <v>17</v>
      </c>
      <c r="D94" s="3" t="s">
        <v>17</v>
      </c>
      <c r="E94" s="3" t="s">
        <v>17</v>
      </c>
      <c r="F94" s="3" t="s">
        <v>17</v>
      </c>
      <c r="G94" s="3" t="s">
        <v>17</v>
      </c>
      <c r="H94" s="3" t="s">
        <v>17</v>
      </c>
      <c r="I94" s="3" t="s">
        <v>17</v>
      </c>
      <c r="J94" s="3" t="s">
        <v>17</v>
      </c>
      <c r="K94" s="3" t="s">
        <v>17</v>
      </c>
      <c r="L94" s="3" t="s">
        <v>17</v>
      </c>
      <c r="M94" s="3" t="s">
        <v>17</v>
      </c>
      <c r="N94" s="3" t="s">
        <v>17</v>
      </c>
      <c r="O94" s="2" t="s">
        <v>16</v>
      </c>
    </row>
    <row r="95" spans="2:15" ht="14" x14ac:dyDescent="0.15">
      <c r="B95" s="40" t="s">
        <v>21</v>
      </c>
      <c r="C95" s="5" t="s">
        <v>17</v>
      </c>
      <c r="D95" s="5" t="s">
        <v>17</v>
      </c>
      <c r="E95" s="5" t="s">
        <v>17</v>
      </c>
      <c r="F95" s="5" t="s">
        <v>17</v>
      </c>
      <c r="G95" s="5" t="s">
        <v>17</v>
      </c>
      <c r="H95" s="5" t="s">
        <v>17</v>
      </c>
      <c r="I95" s="5" t="s">
        <v>17</v>
      </c>
      <c r="J95" s="5" t="s">
        <v>17</v>
      </c>
      <c r="K95" s="5" t="s">
        <v>17</v>
      </c>
      <c r="L95" s="5" t="s">
        <v>17</v>
      </c>
      <c r="M95" s="5" t="s">
        <v>17</v>
      </c>
      <c r="N95" s="5" t="s">
        <v>17</v>
      </c>
      <c r="O95" s="2" t="s">
        <v>20</v>
      </c>
    </row>
    <row r="96" spans="2:15" ht="24" x14ac:dyDescent="0.15">
      <c r="B96" s="41"/>
      <c r="C96" s="4" t="s">
        <v>17</v>
      </c>
      <c r="D96" s="4" t="s">
        <v>17</v>
      </c>
      <c r="E96" s="4" t="s">
        <v>17</v>
      </c>
      <c r="F96" s="4" t="s">
        <v>17</v>
      </c>
      <c r="G96" s="4" t="s">
        <v>17</v>
      </c>
      <c r="H96" s="4" t="s">
        <v>17</v>
      </c>
      <c r="I96" s="4" t="s">
        <v>17</v>
      </c>
      <c r="J96" s="4" t="s">
        <v>17</v>
      </c>
      <c r="K96" s="4" t="s">
        <v>17</v>
      </c>
      <c r="L96" s="4" t="s">
        <v>17</v>
      </c>
      <c r="M96" s="4" t="s">
        <v>17</v>
      </c>
      <c r="N96" s="4" t="s">
        <v>17</v>
      </c>
      <c r="O96" s="2" t="s">
        <v>19</v>
      </c>
    </row>
    <row r="97" spans="2:15" ht="24" x14ac:dyDescent="0.15">
      <c r="B97" s="41"/>
      <c r="C97" s="4" t="s">
        <v>17</v>
      </c>
      <c r="D97" s="4" t="s">
        <v>17</v>
      </c>
      <c r="E97" s="4" t="s">
        <v>17</v>
      </c>
      <c r="F97" s="4" t="s">
        <v>17</v>
      </c>
      <c r="G97" s="4" t="s">
        <v>17</v>
      </c>
      <c r="H97" s="4" t="s">
        <v>17</v>
      </c>
      <c r="I97" s="4" t="s">
        <v>17</v>
      </c>
      <c r="J97" s="4" t="s">
        <v>17</v>
      </c>
      <c r="K97" s="4" t="s">
        <v>17</v>
      </c>
      <c r="L97" s="4" t="s">
        <v>17</v>
      </c>
      <c r="M97" s="4" t="s">
        <v>17</v>
      </c>
      <c r="N97" s="4" t="s">
        <v>17</v>
      </c>
      <c r="O97" s="2" t="s">
        <v>18</v>
      </c>
    </row>
    <row r="98" spans="2:15" ht="14" x14ac:dyDescent="0.15">
      <c r="B98" s="42"/>
      <c r="C98" s="3" t="s">
        <v>17</v>
      </c>
      <c r="D98" s="3" t="s">
        <v>17</v>
      </c>
      <c r="E98" s="3" t="s">
        <v>17</v>
      </c>
      <c r="F98" s="3" t="s">
        <v>17</v>
      </c>
      <c r="G98" s="3" t="s">
        <v>17</v>
      </c>
      <c r="H98" s="3" t="s">
        <v>17</v>
      </c>
      <c r="I98" s="3" t="s">
        <v>17</v>
      </c>
      <c r="J98" s="3" t="s">
        <v>17</v>
      </c>
      <c r="K98" s="3" t="s">
        <v>17</v>
      </c>
      <c r="L98" s="3" t="s">
        <v>17</v>
      </c>
      <c r="M98" s="3" t="s">
        <v>17</v>
      </c>
      <c r="N98" s="3" t="s">
        <v>17</v>
      </c>
      <c r="O98" s="2" t="s">
        <v>16</v>
      </c>
    </row>
  </sheetData>
  <mergeCells count="8">
    <mergeCell ref="B91:B94"/>
    <mergeCell ref="B95:B98"/>
    <mergeCell ref="B67:B70"/>
    <mergeCell ref="B71:B74"/>
    <mergeCell ref="B75:B78"/>
    <mergeCell ref="B79:B82"/>
    <mergeCell ref="B83:B86"/>
    <mergeCell ref="B87:B90"/>
  </mergeCells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F4453-F5DE-8F44-B400-F74A811D95F5}">
  <dimension ref="A2:CU107"/>
  <sheetViews>
    <sheetView topLeftCell="N1" workbookViewId="0">
      <selection activeCell="AF19" sqref="AF19"/>
    </sheetView>
  </sheetViews>
  <sheetFormatPr baseColWidth="10" defaultColWidth="9.1640625" defaultRowHeight="13" x14ac:dyDescent="0.15"/>
  <cols>
    <col min="1" max="1" width="20.6640625" style="1" customWidth="1"/>
    <col min="2" max="2" width="12.6640625" style="1" customWidth="1"/>
    <col min="3" max="27" width="9.1640625" style="1"/>
    <col min="28" max="28" width="18.6640625" style="1" bestFit="1" customWidth="1"/>
    <col min="29" max="16384" width="9.1640625" style="1"/>
  </cols>
  <sheetData>
    <row r="2" spans="1:2" x14ac:dyDescent="0.15">
      <c r="A2" s="1" t="s">
        <v>153</v>
      </c>
      <c r="B2" s="1" t="s">
        <v>169</v>
      </c>
    </row>
    <row r="4" spans="1:2" x14ac:dyDescent="0.15">
      <c r="A4" s="1" t="s">
        <v>152</v>
      </c>
    </row>
    <row r="5" spans="1:2" x14ac:dyDescent="0.15">
      <c r="A5" s="1" t="s">
        <v>151</v>
      </c>
    </row>
    <row r="6" spans="1:2" x14ac:dyDescent="0.15">
      <c r="A6" s="1" t="s">
        <v>150</v>
      </c>
      <c r="B6" s="1" t="s">
        <v>149</v>
      </c>
    </row>
    <row r="7" spans="1:2" x14ac:dyDescent="0.15">
      <c r="A7" s="1" t="s">
        <v>148</v>
      </c>
      <c r="B7" s="32">
        <v>44078</v>
      </c>
    </row>
    <row r="8" spans="1:2" x14ac:dyDescent="0.15">
      <c r="A8" s="1" t="s">
        <v>127</v>
      </c>
      <c r="B8" s="31">
        <v>0.3684837962962963</v>
      </c>
    </row>
    <row r="9" spans="1:2" x14ac:dyDescent="0.15">
      <c r="A9" s="1" t="s">
        <v>147</v>
      </c>
      <c r="B9" s="1" t="s">
        <v>146</v>
      </c>
    </row>
    <row r="10" spans="1:2" x14ac:dyDescent="0.15">
      <c r="A10" s="1" t="s">
        <v>145</v>
      </c>
      <c r="B10" s="1" t="s">
        <v>144</v>
      </c>
    </row>
    <row r="11" spans="1:2" x14ac:dyDescent="0.15">
      <c r="A11" s="1" t="s">
        <v>143</v>
      </c>
      <c r="B11" s="1" t="s">
        <v>142</v>
      </c>
    </row>
    <row r="13" spans="1:2" ht="14" x14ac:dyDescent="0.15">
      <c r="A13" s="15" t="s">
        <v>141</v>
      </c>
      <c r="B13" s="14"/>
    </row>
    <row r="14" spans="1:2" x14ac:dyDescent="0.15">
      <c r="A14" s="1" t="s">
        <v>140</v>
      </c>
      <c r="B14" s="1" t="s">
        <v>139</v>
      </c>
    </row>
    <row r="15" spans="1:2" x14ac:dyDescent="0.15">
      <c r="A15" s="1" t="s">
        <v>138</v>
      </c>
    </row>
    <row r="16" spans="1:2" x14ac:dyDescent="0.15">
      <c r="A16" s="1" t="s">
        <v>137</v>
      </c>
      <c r="B16" s="1" t="s">
        <v>136</v>
      </c>
    </row>
    <row r="17" spans="1:99" x14ac:dyDescent="0.15">
      <c r="A17" s="1" t="s">
        <v>135</v>
      </c>
      <c r="B17" s="1" t="s">
        <v>134</v>
      </c>
    </row>
    <row r="18" spans="1:99" x14ac:dyDescent="0.15">
      <c r="B18" s="1" t="s">
        <v>174</v>
      </c>
      <c r="AB18" s="1" t="s">
        <v>173</v>
      </c>
      <c r="AC18" s="1">
        <f>100-AC19</f>
        <v>73.151616144398886</v>
      </c>
      <c r="AF18" s="1">
        <f>100-AF19</f>
        <v>72.256159784334656</v>
      </c>
    </row>
    <row r="19" spans="1:99" x14ac:dyDescent="0.15">
      <c r="B19" s="1" t="s">
        <v>132</v>
      </c>
      <c r="AB19" s="1" t="s">
        <v>172</v>
      </c>
      <c r="AC19" s="1">
        <f>(AC21/VCPO_EziG_gunimmobilized!Y21)*100</f>
        <v>26.84838385560111</v>
      </c>
      <c r="AF19" s="1">
        <f>(AF21/VCPO_EziG_gunimmobilized!Y21)*100</f>
        <v>27.743840215665344</v>
      </c>
    </row>
    <row r="20" spans="1:99" x14ac:dyDescent="0.15">
      <c r="B20" s="1" t="s">
        <v>131</v>
      </c>
    </row>
    <row r="21" spans="1:99" x14ac:dyDescent="0.15">
      <c r="A21" s="1" t="s">
        <v>130</v>
      </c>
      <c r="AC21" s="1">
        <f>AVERAGE(AB23:AD23)</f>
        <v>1.2897058823529415E-3</v>
      </c>
      <c r="AF21" s="1">
        <f>AVERAGE(AE23:AG23)</f>
        <v>1.3327205882352944E-3</v>
      </c>
    </row>
    <row r="23" spans="1:99" x14ac:dyDescent="0.15">
      <c r="A23" s="15">
        <v>582</v>
      </c>
      <c r="B23" s="14"/>
      <c r="AB23" s="1">
        <f>SLOPE(AB26:AB41,$B$26:$B$41)</f>
        <v>1.2812500000000001E-3</v>
      </c>
      <c r="AC23" s="1">
        <f>SLOPE(AC26:AC41,$B$26:$B$41)</f>
        <v>1.4194852941176472E-3</v>
      </c>
      <c r="AD23" s="1">
        <f>SLOPE(AD26:AD41,$B$26:$B$41)</f>
        <v>1.1683823529411775E-3</v>
      </c>
      <c r="AE23" s="1">
        <f>SLOPE(AE26:AE41,$B$26:$B$41)</f>
        <v>1.2386029411764715E-3</v>
      </c>
      <c r="AF23" s="1">
        <f>SLOPE(AF26:AF41,$B$26:$B$41)</f>
        <v>1.7930147058823538E-3</v>
      </c>
      <c r="AG23" s="1">
        <f>SLOPE(AG26:AG41,$B$26:$B$41)</f>
        <v>9.6654411764705752E-4</v>
      </c>
    </row>
    <row r="25" spans="1:99" ht="14" x14ac:dyDescent="0.15">
      <c r="B25" s="8" t="s">
        <v>127</v>
      </c>
      <c r="C25" s="8" t="s">
        <v>126</v>
      </c>
      <c r="D25" s="8" t="s">
        <v>161</v>
      </c>
      <c r="E25" s="8" t="s">
        <v>160</v>
      </c>
      <c r="F25" s="8" t="s">
        <v>159</v>
      </c>
      <c r="G25" s="8" t="s">
        <v>158</v>
      </c>
      <c r="H25" s="8" t="s">
        <v>157</v>
      </c>
      <c r="I25" s="8" t="s">
        <v>156</v>
      </c>
      <c r="J25" s="8" t="s">
        <v>119</v>
      </c>
      <c r="K25" s="8" t="s">
        <v>118</v>
      </c>
      <c r="L25" s="8" t="s">
        <v>117</v>
      </c>
      <c r="M25" s="8" t="s">
        <v>116</v>
      </c>
      <c r="N25" s="8" t="s">
        <v>115</v>
      </c>
      <c r="O25" s="8" t="s">
        <v>114</v>
      </c>
      <c r="P25" s="8" t="s">
        <v>113</v>
      </c>
      <c r="Q25" s="8" t="s">
        <v>112</v>
      </c>
      <c r="R25" s="8" t="s">
        <v>111</v>
      </c>
      <c r="S25" s="8" t="s">
        <v>110</v>
      </c>
      <c r="T25" s="8" t="s">
        <v>109</v>
      </c>
      <c r="U25" s="8" t="s">
        <v>108</v>
      </c>
      <c r="V25" s="8" t="s">
        <v>107</v>
      </c>
      <c r="W25" s="8" t="s">
        <v>106</v>
      </c>
      <c r="X25" s="8" t="s">
        <v>105</v>
      </c>
      <c r="Y25" s="8" t="s">
        <v>104</v>
      </c>
      <c r="Z25" s="8" t="s">
        <v>103</v>
      </c>
      <c r="AA25" s="8" t="s">
        <v>102</v>
      </c>
      <c r="AB25" s="51" t="s">
        <v>171</v>
      </c>
      <c r="AC25" s="50"/>
      <c r="AD25" s="49"/>
      <c r="AE25" s="51" t="s">
        <v>170</v>
      </c>
      <c r="AF25" s="50"/>
      <c r="AG25" s="49"/>
      <c r="AH25" s="8" t="s">
        <v>95</v>
      </c>
      <c r="AI25" s="8" t="s">
        <v>94</v>
      </c>
      <c r="AJ25" s="8" t="s">
        <v>93</v>
      </c>
      <c r="AK25" s="8" t="s">
        <v>92</v>
      </c>
      <c r="AL25" s="8" t="s">
        <v>91</v>
      </c>
      <c r="AM25" s="8" t="s">
        <v>90</v>
      </c>
      <c r="AN25" s="8" t="s">
        <v>89</v>
      </c>
      <c r="AO25" s="8" t="s">
        <v>88</v>
      </c>
      <c r="AP25" s="8" t="s">
        <v>87</v>
      </c>
      <c r="AQ25" s="8" t="s">
        <v>86</v>
      </c>
      <c r="AR25" s="8" t="s">
        <v>85</v>
      </c>
      <c r="AS25" s="8" t="s">
        <v>84</v>
      </c>
      <c r="AT25" s="8" t="s">
        <v>83</v>
      </c>
      <c r="AU25" s="8" t="s">
        <v>82</v>
      </c>
      <c r="AV25" s="8" t="s">
        <v>81</v>
      </c>
      <c r="AW25" s="8" t="s">
        <v>80</v>
      </c>
      <c r="AX25" s="8" t="s">
        <v>79</v>
      </c>
      <c r="AY25" s="8" t="s">
        <v>78</v>
      </c>
      <c r="AZ25" s="8" t="s">
        <v>77</v>
      </c>
      <c r="BA25" s="8" t="s">
        <v>76</v>
      </c>
      <c r="BB25" s="8" t="s">
        <v>75</v>
      </c>
      <c r="BC25" s="8" t="s">
        <v>74</v>
      </c>
      <c r="BD25" s="8" t="s">
        <v>73</v>
      </c>
      <c r="BE25" s="8" t="s">
        <v>72</v>
      </c>
      <c r="BF25" s="8" t="s">
        <v>71</v>
      </c>
      <c r="BG25" s="8" t="s">
        <v>70</v>
      </c>
      <c r="BH25" s="8" t="s">
        <v>69</v>
      </c>
      <c r="BI25" s="8" t="s">
        <v>68</v>
      </c>
      <c r="BJ25" s="8" t="s">
        <v>67</v>
      </c>
      <c r="BK25" s="8" t="s">
        <v>66</v>
      </c>
      <c r="BL25" s="8" t="s">
        <v>65</v>
      </c>
      <c r="BM25" s="8" t="s">
        <v>64</v>
      </c>
      <c r="BN25" s="8" t="s">
        <v>63</v>
      </c>
      <c r="BO25" s="8" t="s">
        <v>62</v>
      </c>
      <c r="BP25" s="8" t="s">
        <v>61</v>
      </c>
      <c r="BQ25" s="8" t="s">
        <v>60</v>
      </c>
      <c r="BR25" s="8" t="s">
        <v>59</v>
      </c>
      <c r="BS25" s="8" t="s">
        <v>58</v>
      </c>
      <c r="BT25" s="8" t="s">
        <v>57</v>
      </c>
      <c r="BU25" s="8" t="s">
        <v>56</v>
      </c>
      <c r="BV25" s="8" t="s">
        <v>55</v>
      </c>
      <c r="BW25" s="8" t="s">
        <v>54</v>
      </c>
      <c r="BX25" s="8" t="s">
        <v>53</v>
      </c>
      <c r="BY25" s="8" t="s">
        <v>52</v>
      </c>
      <c r="BZ25" s="8" t="s">
        <v>51</v>
      </c>
      <c r="CA25" s="8" t="s">
        <v>50</v>
      </c>
      <c r="CB25" s="8" t="s">
        <v>49</v>
      </c>
      <c r="CC25" s="8" t="s">
        <v>48</v>
      </c>
      <c r="CD25" s="8" t="s">
        <v>47</v>
      </c>
      <c r="CE25" s="8" t="s">
        <v>46</v>
      </c>
      <c r="CF25" s="8" t="s">
        <v>45</v>
      </c>
      <c r="CG25" s="8" t="s">
        <v>44</v>
      </c>
      <c r="CH25" s="8" t="s">
        <v>43</v>
      </c>
      <c r="CI25" s="8" t="s">
        <v>42</v>
      </c>
      <c r="CJ25" s="8" t="s">
        <v>41</v>
      </c>
      <c r="CK25" s="8" t="s">
        <v>40</v>
      </c>
      <c r="CL25" s="8" t="s">
        <v>39</v>
      </c>
      <c r="CM25" s="8" t="s">
        <v>38</v>
      </c>
      <c r="CN25" s="8" t="s">
        <v>37</v>
      </c>
      <c r="CO25" s="8" t="s">
        <v>36</v>
      </c>
      <c r="CP25" s="8" t="s">
        <v>35</v>
      </c>
      <c r="CQ25" s="8" t="s">
        <v>34</v>
      </c>
      <c r="CR25" s="8" t="s">
        <v>33</v>
      </c>
      <c r="CS25" s="8" t="s">
        <v>32</v>
      </c>
      <c r="CT25" s="8" t="s">
        <v>31</v>
      </c>
      <c r="CU25" s="8" t="s">
        <v>30</v>
      </c>
    </row>
    <row r="26" spans="1:99" x14ac:dyDescent="0.15">
      <c r="B26" s="18">
        <v>0</v>
      </c>
      <c r="C26" s="18">
        <v>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>
        <v>1.266</v>
      </c>
      <c r="AC26" s="18">
        <v>1.258</v>
      </c>
      <c r="AD26" s="18">
        <v>1.248</v>
      </c>
      <c r="AE26" s="18">
        <v>1.266</v>
      </c>
      <c r="AF26" s="18">
        <v>1.248</v>
      </c>
      <c r="AG26" s="18">
        <v>1.335</v>
      </c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</row>
    <row r="27" spans="1:99" x14ac:dyDescent="0.15">
      <c r="B27" s="18">
        <f>B26+4</f>
        <v>4</v>
      </c>
      <c r="C27" s="18">
        <v>0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>
        <v>1.27</v>
      </c>
      <c r="AC27" s="18">
        <v>1.2649999999999999</v>
      </c>
      <c r="AD27" s="18">
        <v>1.26</v>
      </c>
      <c r="AE27" s="18">
        <v>1.2669999999999999</v>
      </c>
      <c r="AF27" s="18">
        <v>1.2509999999999999</v>
      </c>
      <c r="AG27" s="18">
        <v>1.3420000000000001</v>
      </c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</row>
    <row r="28" spans="1:99" x14ac:dyDescent="0.15">
      <c r="B28" s="18">
        <f>B27+4</f>
        <v>8</v>
      </c>
      <c r="C28" s="18">
        <v>0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>
        <v>1.274</v>
      </c>
      <c r="AC28" s="18">
        <v>1.272</v>
      </c>
      <c r="AD28" s="18">
        <v>1.268</v>
      </c>
      <c r="AE28" s="18">
        <v>1.27</v>
      </c>
      <c r="AF28" s="18">
        <v>1.26</v>
      </c>
      <c r="AG28" s="18">
        <v>1.343</v>
      </c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</row>
    <row r="29" spans="1:99" x14ac:dyDescent="0.15">
      <c r="B29" s="18">
        <f>B28+4</f>
        <v>12</v>
      </c>
      <c r="C29" s="18">
        <v>0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>
        <v>1.2789999999999999</v>
      </c>
      <c r="AC29" s="18">
        <v>1.274</v>
      </c>
      <c r="AD29" s="18">
        <v>1.2729999999999999</v>
      </c>
      <c r="AE29" s="18">
        <v>1.274</v>
      </c>
      <c r="AF29" s="18">
        <v>1.268</v>
      </c>
      <c r="AG29" s="18">
        <v>1.341</v>
      </c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</row>
    <row r="30" spans="1:99" x14ac:dyDescent="0.15">
      <c r="B30" s="18">
        <f>B29+4</f>
        <v>16</v>
      </c>
      <c r="C30" s="18">
        <v>0</v>
      </c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>
        <v>1.282</v>
      </c>
      <c r="AC30" s="18">
        <v>1.282</v>
      </c>
      <c r="AD30" s="18">
        <v>1.2789999999999999</v>
      </c>
      <c r="AE30" s="18">
        <v>1.28</v>
      </c>
      <c r="AF30" s="18">
        <v>1.276</v>
      </c>
      <c r="AG30" s="18">
        <v>1.3420000000000001</v>
      </c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</row>
    <row r="31" spans="1:99" x14ac:dyDescent="0.15">
      <c r="B31" s="18">
        <f>B30+4</f>
        <v>20</v>
      </c>
      <c r="C31" s="18">
        <v>0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>
        <v>1.2869999999999999</v>
      </c>
      <c r="AC31" s="18">
        <v>1.2849999999999999</v>
      </c>
      <c r="AD31" s="18">
        <v>1.2809999999999999</v>
      </c>
      <c r="AE31" s="18">
        <v>1.284</v>
      </c>
      <c r="AF31" s="18">
        <v>1.282</v>
      </c>
      <c r="AG31" s="18">
        <v>1.3440000000000001</v>
      </c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</row>
    <row r="32" spans="1:99" x14ac:dyDescent="0.15">
      <c r="B32" s="18">
        <f>B31+4</f>
        <v>24</v>
      </c>
      <c r="C32" s="18">
        <v>0</v>
      </c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>
        <v>1.29</v>
      </c>
      <c r="AC32" s="18">
        <v>1.2889999999999999</v>
      </c>
      <c r="AD32" s="18">
        <v>1.2849999999999999</v>
      </c>
      <c r="AE32" s="18">
        <v>1.29</v>
      </c>
      <c r="AF32" s="18">
        <v>1.288</v>
      </c>
      <c r="AG32" s="18">
        <v>1.3480000000000001</v>
      </c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</row>
    <row r="33" spans="2:99" x14ac:dyDescent="0.15">
      <c r="B33" s="18">
        <f>B32+4</f>
        <v>28</v>
      </c>
      <c r="C33" s="18">
        <v>0</v>
      </c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>
        <v>1.296</v>
      </c>
      <c r="AC33" s="18">
        <v>1.296</v>
      </c>
      <c r="AD33" s="18">
        <v>1.288</v>
      </c>
      <c r="AE33" s="18">
        <v>1.296</v>
      </c>
      <c r="AF33" s="18">
        <v>1.296</v>
      </c>
      <c r="AG33" s="18">
        <v>1.3540000000000001</v>
      </c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</row>
    <row r="34" spans="2:99" x14ac:dyDescent="0.15">
      <c r="B34" s="18">
        <f>B33+4</f>
        <v>32</v>
      </c>
      <c r="C34" s="18">
        <v>0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>
        <v>1.302</v>
      </c>
      <c r="AC34" s="18">
        <v>1.3029999999999999</v>
      </c>
      <c r="AD34" s="18">
        <v>1.2929999999999999</v>
      </c>
      <c r="AE34" s="18">
        <v>1.3</v>
      </c>
      <c r="AF34" s="18">
        <v>1.304</v>
      </c>
      <c r="AG34" s="18">
        <v>1.3580000000000001</v>
      </c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</row>
    <row r="35" spans="2:99" x14ac:dyDescent="0.15">
      <c r="B35" s="18">
        <f>B34+4</f>
        <v>36</v>
      </c>
      <c r="C35" s="18">
        <v>0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>
        <v>1.3089999999999999</v>
      </c>
      <c r="AC35" s="18">
        <v>1.3080000000000001</v>
      </c>
      <c r="AD35" s="18">
        <v>1.296</v>
      </c>
      <c r="AE35" s="18">
        <v>1.3080000000000001</v>
      </c>
      <c r="AF35" s="18">
        <v>1.3089999999999999</v>
      </c>
      <c r="AG35" s="18">
        <v>1.36</v>
      </c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  <c r="CU35" s="18"/>
    </row>
    <row r="36" spans="2:99" x14ac:dyDescent="0.15">
      <c r="B36" s="18">
        <f>B35+4</f>
        <v>40</v>
      </c>
      <c r="C36" s="18">
        <v>0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>
        <v>1.3109999999999999</v>
      </c>
      <c r="AC36" s="18">
        <v>1.3149999999999999</v>
      </c>
      <c r="AD36" s="18">
        <v>1.3009999999999999</v>
      </c>
      <c r="AE36" s="18">
        <v>1.306</v>
      </c>
      <c r="AF36" s="18">
        <v>1.3109999999999999</v>
      </c>
      <c r="AG36" s="18">
        <v>1.361</v>
      </c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  <c r="CU36" s="18"/>
    </row>
    <row r="37" spans="2:99" x14ac:dyDescent="0.15">
      <c r="B37" s="18">
        <f>B36+4</f>
        <v>44</v>
      </c>
      <c r="C37" s="18">
        <v>0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>
        <v>1.3160000000000001</v>
      </c>
      <c r="AC37" s="18">
        <v>1.319</v>
      </c>
      <c r="AD37" s="18">
        <v>1.3029999999999999</v>
      </c>
      <c r="AE37" s="18">
        <v>1.3140000000000001</v>
      </c>
      <c r="AF37" s="18">
        <v>1.3260000000000001</v>
      </c>
      <c r="AG37" s="18">
        <v>1.371</v>
      </c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</row>
    <row r="38" spans="2:99" x14ac:dyDescent="0.15">
      <c r="B38" s="18">
        <f>B37+4</f>
        <v>48</v>
      </c>
      <c r="C38" s="18">
        <v>0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>
        <v>1.323</v>
      </c>
      <c r="AC38" s="18">
        <v>1.3240000000000001</v>
      </c>
      <c r="AD38" s="18">
        <v>1.3120000000000001</v>
      </c>
      <c r="AE38" s="18">
        <v>1.319</v>
      </c>
      <c r="AF38" s="18">
        <v>1.333</v>
      </c>
      <c r="AG38" s="18">
        <v>1.377</v>
      </c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</row>
    <row r="39" spans="2:99" x14ac:dyDescent="0.15">
      <c r="B39" s="18">
        <f>B38+4</f>
        <v>52</v>
      </c>
      <c r="C39" s="18">
        <v>0</v>
      </c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>
        <v>1.331</v>
      </c>
      <c r="AC39" s="18">
        <v>1.333</v>
      </c>
      <c r="AD39" s="18">
        <v>1.3160000000000001</v>
      </c>
      <c r="AE39" s="18">
        <v>1.3260000000000001</v>
      </c>
      <c r="AF39" s="18">
        <v>1.3380000000000001</v>
      </c>
      <c r="AG39" s="18">
        <v>1.3839999999999999</v>
      </c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/>
    </row>
    <row r="40" spans="2:99" x14ac:dyDescent="0.15">
      <c r="B40" s="18">
        <f>B39+4</f>
        <v>56</v>
      </c>
      <c r="C40" s="18">
        <v>0</v>
      </c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>
        <v>1.337</v>
      </c>
      <c r="AC40" s="18">
        <v>1.339</v>
      </c>
      <c r="AD40" s="18">
        <v>1.321</v>
      </c>
      <c r="AE40" s="18">
        <v>1.331</v>
      </c>
      <c r="AF40" s="18">
        <v>1.347</v>
      </c>
      <c r="AG40" s="18">
        <v>1.389</v>
      </c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</row>
    <row r="41" spans="2:99" x14ac:dyDescent="0.15">
      <c r="B41" s="18">
        <f>B40+4</f>
        <v>60</v>
      </c>
      <c r="C41" s="18">
        <v>0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>
        <v>1.3440000000000001</v>
      </c>
      <c r="AC41" s="18">
        <v>1.345</v>
      </c>
      <c r="AD41" s="18">
        <v>1.3280000000000001</v>
      </c>
      <c r="AE41" s="18">
        <v>1.34</v>
      </c>
      <c r="AF41" s="18">
        <v>1.3560000000000001</v>
      </c>
      <c r="AG41" s="18">
        <v>1.3959999999999999</v>
      </c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</row>
    <row r="42" spans="2:99" x14ac:dyDescent="0.15">
      <c r="B42" s="18">
        <f>B41+4</f>
        <v>64</v>
      </c>
      <c r="C42" s="18">
        <v>0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>
        <v>1.3480000000000001</v>
      </c>
      <c r="AC42" s="18">
        <v>1.351</v>
      </c>
      <c r="AD42" s="18">
        <v>1.33</v>
      </c>
      <c r="AE42" s="18">
        <v>1.3420000000000001</v>
      </c>
      <c r="AF42" s="18">
        <v>1.3640000000000001</v>
      </c>
      <c r="AG42" s="18">
        <v>1.3979999999999999</v>
      </c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</row>
    <row r="43" spans="2:99" x14ac:dyDescent="0.15">
      <c r="B43" s="18">
        <f>B42+4</f>
        <v>68</v>
      </c>
      <c r="C43" s="18">
        <v>0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>
        <v>1.3540000000000001</v>
      </c>
      <c r="AC43" s="18">
        <v>1.3560000000000001</v>
      </c>
      <c r="AD43" s="18">
        <v>1.3360000000000001</v>
      </c>
      <c r="AE43" s="18">
        <v>1.351</v>
      </c>
      <c r="AF43" s="18">
        <v>1.371</v>
      </c>
      <c r="AG43" s="18">
        <v>1.405</v>
      </c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</row>
    <row r="44" spans="2:99" x14ac:dyDescent="0.15">
      <c r="B44" s="18">
        <f>B43+4</f>
        <v>72</v>
      </c>
      <c r="C44" s="18">
        <v>0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>
        <v>1.36</v>
      </c>
      <c r="AC44" s="18">
        <v>1.357</v>
      </c>
      <c r="AD44" s="18">
        <v>1.339</v>
      </c>
      <c r="AE44" s="18">
        <v>1.357</v>
      </c>
      <c r="AF44" s="18">
        <v>1.3779999999999999</v>
      </c>
      <c r="AG44" s="18">
        <v>1.41</v>
      </c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</row>
    <row r="45" spans="2:99" x14ac:dyDescent="0.15">
      <c r="B45" s="18">
        <f>B44+4</f>
        <v>76</v>
      </c>
      <c r="C45" s="18">
        <v>0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>
        <v>1.365</v>
      </c>
      <c r="AC45" s="18">
        <v>1.3660000000000001</v>
      </c>
      <c r="AD45" s="18">
        <v>1.3480000000000001</v>
      </c>
      <c r="AE45" s="18">
        <v>1.3620000000000001</v>
      </c>
      <c r="AF45" s="18">
        <v>1.389</v>
      </c>
      <c r="AG45" s="18">
        <v>1.419</v>
      </c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</row>
    <row r="46" spans="2:99" x14ac:dyDescent="0.15">
      <c r="B46" s="18">
        <f>B45+4</f>
        <v>80</v>
      </c>
      <c r="C46" s="18">
        <v>0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>
        <v>1.3740000000000001</v>
      </c>
      <c r="AC46" s="18">
        <v>1.373</v>
      </c>
      <c r="AD46" s="18">
        <v>1.3540000000000001</v>
      </c>
      <c r="AE46" s="18">
        <v>1.369</v>
      </c>
      <c r="AF46" s="18">
        <v>1.395</v>
      </c>
      <c r="AG46" s="18">
        <v>1.425</v>
      </c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</row>
    <row r="47" spans="2:99" x14ac:dyDescent="0.15">
      <c r="B47" s="18">
        <f>B46+4</f>
        <v>84</v>
      </c>
      <c r="C47" s="18">
        <v>0</v>
      </c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>
        <v>1.379</v>
      </c>
      <c r="AC47" s="18">
        <v>1.377</v>
      </c>
      <c r="AD47" s="18">
        <v>1.359</v>
      </c>
      <c r="AE47" s="18">
        <v>1.375</v>
      </c>
      <c r="AF47" s="18">
        <v>1.4039999999999999</v>
      </c>
      <c r="AG47" s="18">
        <v>1.431</v>
      </c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C47" s="18"/>
      <c r="CD47" s="18"/>
      <c r="CE47" s="18"/>
      <c r="CF47" s="18"/>
      <c r="CG47" s="18"/>
      <c r="CH47" s="18"/>
      <c r="CI47" s="18"/>
      <c r="CJ47" s="18"/>
      <c r="CK47" s="18"/>
      <c r="CL47" s="18"/>
      <c r="CM47" s="18"/>
      <c r="CN47" s="18"/>
      <c r="CO47" s="18"/>
      <c r="CP47" s="18"/>
      <c r="CQ47" s="18"/>
      <c r="CR47" s="18"/>
      <c r="CS47" s="18"/>
      <c r="CT47" s="18"/>
      <c r="CU47" s="18"/>
    </row>
    <row r="48" spans="2:99" x14ac:dyDescent="0.15">
      <c r="B48" s="18">
        <f>B47+4</f>
        <v>88</v>
      </c>
      <c r="C48" s="18">
        <v>0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>
        <v>1.385</v>
      </c>
      <c r="AC48" s="18">
        <v>1.3839999999999999</v>
      </c>
      <c r="AD48" s="18">
        <v>1.365</v>
      </c>
      <c r="AE48" s="18">
        <v>1.3839999999999999</v>
      </c>
      <c r="AF48" s="18">
        <v>1.413</v>
      </c>
      <c r="AG48" s="18">
        <v>1.4359999999999999</v>
      </c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18"/>
      <c r="BY48" s="18"/>
      <c r="BZ48" s="18"/>
      <c r="CA48" s="18"/>
      <c r="CB48" s="18"/>
      <c r="CC48" s="18"/>
      <c r="CD48" s="18"/>
      <c r="CE48" s="18"/>
      <c r="CF48" s="18"/>
      <c r="CG48" s="18"/>
      <c r="CH48" s="18"/>
      <c r="CI48" s="18"/>
      <c r="CJ48" s="18"/>
      <c r="CK48" s="18"/>
      <c r="CL48" s="18"/>
      <c r="CM48" s="18"/>
      <c r="CN48" s="18"/>
      <c r="CO48" s="18"/>
      <c r="CP48" s="18"/>
      <c r="CQ48" s="18"/>
      <c r="CR48" s="18"/>
      <c r="CS48" s="18"/>
      <c r="CT48" s="18"/>
      <c r="CU48" s="18"/>
    </row>
    <row r="49" spans="2:99" x14ac:dyDescent="0.15">
      <c r="B49" s="18">
        <f>B48+4</f>
        <v>92</v>
      </c>
      <c r="C49" s="18">
        <v>0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>
        <v>1.39</v>
      </c>
      <c r="AC49" s="18">
        <v>1.391</v>
      </c>
      <c r="AD49" s="18">
        <v>1.37</v>
      </c>
      <c r="AE49" s="18">
        <v>1.385</v>
      </c>
      <c r="AF49" s="18">
        <v>1.419</v>
      </c>
      <c r="AG49" s="18">
        <v>1.4419999999999999</v>
      </c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  <c r="BW49" s="18"/>
      <c r="BX49" s="18"/>
      <c r="BY49" s="18"/>
      <c r="BZ49" s="18"/>
      <c r="CA49" s="18"/>
      <c r="CB49" s="18"/>
      <c r="CC49" s="18"/>
      <c r="CD49" s="18"/>
      <c r="CE49" s="18"/>
      <c r="CF49" s="18"/>
      <c r="CG49" s="18"/>
      <c r="CH49" s="18"/>
      <c r="CI49" s="18"/>
      <c r="CJ49" s="18"/>
      <c r="CK49" s="18"/>
      <c r="CL49" s="18"/>
      <c r="CM49" s="18"/>
      <c r="CN49" s="18"/>
      <c r="CO49" s="18"/>
      <c r="CP49" s="18"/>
      <c r="CQ49" s="18"/>
      <c r="CR49" s="18"/>
      <c r="CS49" s="18"/>
      <c r="CT49" s="18"/>
      <c r="CU49" s="18"/>
    </row>
    <row r="50" spans="2:99" x14ac:dyDescent="0.15">
      <c r="B50" s="18">
        <f>B49+4</f>
        <v>96</v>
      </c>
      <c r="C50" s="18">
        <v>0</v>
      </c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>
        <v>1.397</v>
      </c>
      <c r="AC50" s="18">
        <v>1.3959999999999999</v>
      </c>
      <c r="AD50" s="18">
        <v>1.377</v>
      </c>
      <c r="AE50" s="18">
        <v>1.3919999999999999</v>
      </c>
      <c r="AF50" s="18">
        <v>1.429</v>
      </c>
      <c r="AG50" s="18">
        <v>1.4490000000000001</v>
      </c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</row>
    <row r="51" spans="2:99" x14ac:dyDescent="0.15">
      <c r="B51" s="18">
        <f>B50+4</f>
        <v>100</v>
      </c>
      <c r="C51" s="18">
        <v>0</v>
      </c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>
        <v>1.4039999999999999</v>
      </c>
      <c r="AC51" s="18">
        <v>1.4019999999999999</v>
      </c>
      <c r="AD51" s="18">
        <v>1.381</v>
      </c>
      <c r="AE51" s="18">
        <v>1.401</v>
      </c>
      <c r="AF51" s="18">
        <v>1.44</v>
      </c>
      <c r="AG51" s="18">
        <v>1.456</v>
      </c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  <c r="CC51" s="18"/>
      <c r="CD51" s="18"/>
      <c r="CE51" s="18"/>
      <c r="CF51" s="18"/>
      <c r="CG51" s="18"/>
      <c r="CH51" s="18"/>
      <c r="CI51" s="18"/>
      <c r="CJ51" s="18"/>
      <c r="CK51" s="18"/>
      <c r="CL51" s="18"/>
      <c r="CM51" s="18"/>
      <c r="CN51" s="18"/>
      <c r="CO51" s="18"/>
      <c r="CP51" s="18"/>
      <c r="CQ51" s="18"/>
      <c r="CR51" s="18"/>
      <c r="CS51" s="18"/>
      <c r="CT51" s="18"/>
      <c r="CU51" s="18"/>
    </row>
    <row r="52" spans="2:99" x14ac:dyDescent="0.15">
      <c r="B52" s="18">
        <f>B51+4</f>
        <v>104</v>
      </c>
      <c r="C52" s="18">
        <v>0</v>
      </c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>
        <v>1.411</v>
      </c>
      <c r="AC52" s="18">
        <v>1.4079999999999999</v>
      </c>
      <c r="AD52" s="18">
        <v>1.3879999999999999</v>
      </c>
      <c r="AE52" s="18">
        <v>1.407</v>
      </c>
      <c r="AF52" s="18">
        <v>1.444</v>
      </c>
      <c r="AG52" s="18">
        <v>1.4610000000000001</v>
      </c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18"/>
      <c r="CS52" s="18"/>
      <c r="CT52" s="18"/>
      <c r="CU52" s="18"/>
    </row>
    <row r="53" spans="2:99" x14ac:dyDescent="0.15">
      <c r="B53" s="18">
        <f>B52+4</f>
        <v>108</v>
      </c>
      <c r="C53" s="18">
        <v>0</v>
      </c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>
        <v>1.4159999999999999</v>
      </c>
      <c r="AC53" s="18">
        <v>1.413</v>
      </c>
      <c r="AD53" s="18">
        <v>1.3919999999999999</v>
      </c>
      <c r="AE53" s="18">
        <v>1.41</v>
      </c>
      <c r="AF53" s="18">
        <v>1.456</v>
      </c>
      <c r="AG53" s="18">
        <v>1.4710000000000001</v>
      </c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  <c r="BV53" s="18"/>
      <c r="BW53" s="18"/>
      <c r="BX53" s="18"/>
      <c r="BY53" s="18"/>
      <c r="BZ53" s="18"/>
      <c r="CA53" s="18"/>
      <c r="CB53" s="18"/>
      <c r="CC53" s="18"/>
      <c r="CD53" s="18"/>
      <c r="CE53" s="18"/>
      <c r="CF53" s="18"/>
      <c r="CG53" s="18"/>
      <c r="CH53" s="18"/>
      <c r="CI53" s="18"/>
      <c r="CJ53" s="18"/>
      <c r="CK53" s="18"/>
      <c r="CL53" s="18"/>
      <c r="CM53" s="18"/>
      <c r="CN53" s="18"/>
      <c r="CO53" s="18"/>
      <c r="CP53" s="18"/>
      <c r="CQ53" s="18"/>
      <c r="CR53" s="18"/>
      <c r="CS53" s="18"/>
      <c r="CT53" s="18"/>
      <c r="CU53" s="18"/>
    </row>
    <row r="54" spans="2:99" x14ac:dyDescent="0.15">
      <c r="B54" s="18">
        <f>B53+4</f>
        <v>112</v>
      </c>
      <c r="C54" s="18">
        <v>0</v>
      </c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>
        <v>1.423</v>
      </c>
      <c r="AC54" s="18">
        <v>1.419</v>
      </c>
      <c r="AD54" s="18">
        <v>1.4</v>
      </c>
      <c r="AE54" s="18">
        <v>1.417</v>
      </c>
      <c r="AF54" s="18">
        <v>1.464</v>
      </c>
      <c r="AG54" s="18">
        <v>1.472</v>
      </c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  <c r="BU54" s="18"/>
      <c r="BV54" s="18"/>
      <c r="BW54" s="18"/>
      <c r="BX54" s="18"/>
      <c r="BY54" s="18"/>
      <c r="BZ54" s="18"/>
      <c r="CA54" s="18"/>
      <c r="CB54" s="18"/>
      <c r="CC54" s="18"/>
      <c r="CD54" s="18"/>
      <c r="CE54" s="18"/>
      <c r="CF54" s="18"/>
      <c r="CG54" s="18"/>
      <c r="CH54" s="18"/>
      <c r="CI54" s="18"/>
      <c r="CJ54" s="18"/>
      <c r="CK54" s="18"/>
      <c r="CL54" s="18"/>
      <c r="CM54" s="18"/>
      <c r="CN54" s="18"/>
      <c r="CO54" s="18"/>
      <c r="CP54" s="18"/>
      <c r="CQ54" s="18"/>
      <c r="CR54" s="18"/>
      <c r="CS54" s="18"/>
      <c r="CT54" s="18"/>
      <c r="CU54" s="18"/>
    </row>
    <row r="55" spans="2:99" x14ac:dyDescent="0.15">
      <c r="B55" s="18">
        <f>B54+4</f>
        <v>116</v>
      </c>
      <c r="C55" s="18">
        <v>0</v>
      </c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>
        <v>1.427</v>
      </c>
      <c r="AC55" s="18">
        <v>1.427</v>
      </c>
      <c r="AD55" s="18">
        <v>1.403</v>
      </c>
      <c r="AE55" s="18">
        <v>1.4259999999999999</v>
      </c>
      <c r="AF55" s="18">
        <v>1.472</v>
      </c>
      <c r="AG55" s="18">
        <v>1.4810000000000001</v>
      </c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X55" s="18"/>
      <c r="BY55" s="18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18"/>
      <c r="CS55" s="18"/>
      <c r="CT55" s="18"/>
      <c r="CU55" s="18"/>
    </row>
    <row r="56" spans="2:99" x14ac:dyDescent="0.15">
      <c r="B56" s="18">
        <f>B55+4</f>
        <v>120</v>
      </c>
      <c r="C56" s="18">
        <v>0</v>
      </c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>
        <v>1.4350000000000001</v>
      </c>
      <c r="AC56" s="18">
        <v>1.4339999999999999</v>
      </c>
      <c r="AD56" s="18">
        <v>1.41</v>
      </c>
      <c r="AE56" s="18">
        <v>1.4319999999999999</v>
      </c>
      <c r="AF56" s="18">
        <v>1.4790000000000001</v>
      </c>
      <c r="AG56" s="18">
        <v>1.4870000000000001</v>
      </c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18"/>
      <c r="BU56" s="18"/>
      <c r="BV56" s="18"/>
      <c r="BW56" s="18"/>
      <c r="BX56" s="18"/>
      <c r="BY56" s="18"/>
      <c r="BZ56" s="18"/>
      <c r="CA56" s="18"/>
      <c r="CB56" s="18"/>
      <c r="CC56" s="18"/>
      <c r="CD56" s="18"/>
      <c r="CE56" s="18"/>
      <c r="CF56" s="18"/>
      <c r="CG56" s="18"/>
      <c r="CH56" s="18"/>
      <c r="CI56" s="18"/>
      <c r="CJ56" s="18"/>
      <c r="CK56" s="18"/>
      <c r="CL56" s="18"/>
      <c r="CM56" s="18"/>
      <c r="CN56" s="18"/>
      <c r="CO56" s="18"/>
      <c r="CP56" s="18"/>
      <c r="CQ56" s="18"/>
      <c r="CR56" s="18"/>
      <c r="CS56" s="18"/>
      <c r="CT56" s="18"/>
      <c r="CU56" s="18"/>
    </row>
    <row r="57" spans="2:99" x14ac:dyDescent="0.15">
      <c r="B57" s="18">
        <f>B56+4</f>
        <v>124</v>
      </c>
      <c r="C57" s="18">
        <v>0</v>
      </c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>
        <v>1.44</v>
      </c>
      <c r="AC57" s="18">
        <v>1.4390000000000001</v>
      </c>
      <c r="AD57" s="18">
        <v>1.417</v>
      </c>
      <c r="AE57" s="18">
        <v>1.4339999999999999</v>
      </c>
      <c r="AF57" s="18">
        <v>1.488</v>
      </c>
      <c r="AG57" s="18">
        <v>1.494</v>
      </c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  <c r="BT57" s="18"/>
      <c r="BU57" s="18"/>
      <c r="BV57" s="18"/>
      <c r="BW57" s="18"/>
      <c r="BX57" s="18"/>
      <c r="BY57" s="18"/>
      <c r="BZ57" s="18"/>
      <c r="CA57" s="18"/>
      <c r="CB57" s="18"/>
      <c r="CC57" s="18"/>
      <c r="CD57" s="18"/>
      <c r="CE57" s="18"/>
      <c r="CF57" s="18"/>
      <c r="CG57" s="18"/>
      <c r="CH57" s="18"/>
      <c r="CI57" s="18"/>
      <c r="CJ57" s="18"/>
      <c r="CK57" s="18"/>
      <c r="CL57" s="18"/>
      <c r="CM57" s="18"/>
      <c r="CN57" s="18"/>
      <c r="CO57" s="18"/>
      <c r="CP57" s="18"/>
      <c r="CQ57" s="18"/>
      <c r="CR57" s="18"/>
      <c r="CS57" s="18"/>
      <c r="CT57" s="18"/>
      <c r="CU57" s="18"/>
    </row>
    <row r="58" spans="2:99" x14ac:dyDescent="0.15">
      <c r="B58" s="18">
        <f>B57+4</f>
        <v>128</v>
      </c>
      <c r="C58" s="18">
        <v>0</v>
      </c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>
        <v>1.448</v>
      </c>
      <c r="AC58" s="18">
        <v>1.4430000000000001</v>
      </c>
      <c r="AD58" s="18">
        <v>1.42</v>
      </c>
      <c r="AE58" s="18">
        <v>1.444</v>
      </c>
      <c r="AF58" s="18">
        <v>1.4950000000000001</v>
      </c>
      <c r="AG58" s="18">
        <v>1.4990000000000001</v>
      </c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18"/>
      <c r="BV58" s="18"/>
      <c r="BW58" s="18"/>
      <c r="BX58" s="18"/>
      <c r="BY58" s="18"/>
      <c r="BZ58" s="18"/>
      <c r="CA58" s="18"/>
      <c r="CB58" s="18"/>
      <c r="CC58" s="18"/>
      <c r="CD58" s="18"/>
      <c r="CE58" s="18"/>
      <c r="CF58" s="18"/>
      <c r="CG58" s="18"/>
      <c r="CH58" s="18"/>
      <c r="CI58" s="18"/>
      <c r="CJ58" s="18"/>
      <c r="CK58" s="18"/>
      <c r="CL58" s="18"/>
      <c r="CM58" s="18"/>
      <c r="CN58" s="18"/>
      <c r="CO58" s="18"/>
      <c r="CP58" s="18"/>
      <c r="CQ58" s="18"/>
      <c r="CR58" s="18"/>
      <c r="CS58" s="18"/>
      <c r="CT58" s="18"/>
      <c r="CU58" s="18"/>
    </row>
    <row r="59" spans="2:99" x14ac:dyDescent="0.15">
      <c r="B59" s="18">
        <f>B58+4</f>
        <v>132</v>
      </c>
      <c r="C59" s="18">
        <v>0</v>
      </c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>
        <v>1.452</v>
      </c>
      <c r="AC59" s="18">
        <v>1.452</v>
      </c>
      <c r="AD59" s="18">
        <v>1.4279999999999999</v>
      </c>
      <c r="AE59" s="18">
        <v>1.448</v>
      </c>
      <c r="AF59" s="18">
        <v>1.506</v>
      </c>
      <c r="AG59" s="18">
        <v>1.504</v>
      </c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  <c r="BU59" s="18"/>
      <c r="BV59" s="18"/>
      <c r="BW59" s="18"/>
      <c r="BX59" s="18"/>
      <c r="BY59" s="18"/>
      <c r="BZ59" s="18"/>
      <c r="CA59" s="18"/>
      <c r="CB59" s="18"/>
      <c r="CC59" s="18"/>
      <c r="CD59" s="18"/>
      <c r="CE59" s="18"/>
      <c r="CF59" s="18"/>
      <c r="CG59" s="18"/>
      <c r="CH59" s="18"/>
      <c r="CI59" s="18"/>
      <c r="CJ59" s="18"/>
      <c r="CK59" s="18"/>
      <c r="CL59" s="18"/>
      <c r="CM59" s="18"/>
      <c r="CN59" s="18"/>
      <c r="CO59" s="18"/>
      <c r="CP59" s="18"/>
      <c r="CQ59" s="18"/>
      <c r="CR59" s="18"/>
      <c r="CS59" s="18"/>
      <c r="CT59" s="18"/>
      <c r="CU59" s="18"/>
    </row>
    <row r="60" spans="2:99" x14ac:dyDescent="0.15">
      <c r="B60" s="18">
        <f>B59+4</f>
        <v>136</v>
      </c>
      <c r="C60" s="18">
        <v>0</v>
      </c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>
        <v>1.458</v>
      </c>
      <c r="AC60" s="18">
        <v>1.4570000000000001</v>
      </c>
      <c r="AD60" s="18">
        <v>1.4339999999999999</v>
      </c>
      <c r="AE60" s="18">
        <v>1.4570000000000001</v>
      </c>
      <c r="AF60" s="18">
        <v>1.516</v>
      </c>
      <c r="AG60" s="18">
        <v>1.5129999999999999</v>
      </c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8"/>
      <c r="BU60" s="18"/>
      <c r="BV60" s="18"/>
      <c r="BW60" s="18"/>
      <c r="BX60" s="18"/>
      <c r="BY60" s="18"/>
      <c r="BZ60" s="18"/>
      <c r="CA60" s="18"/>
      <c r="CB60" s="18"/>
      <c r="CC60" s="18"/>
      <c r="CD60" s="18"/>
      <c r="CE60" s="18"/>
      <c r="CF60" s="18"/>
      <c r="CG60" s="18"/>
      <c r="CH60" s="18"/>
      <c r="CI60" s="18"/>
      <c r="CJ60" s="18"/>
      <c r="CK60" s="18"/>
      <c r="CL60" s="18"/>
      <c r="CM60" s="18"/>
      <c r="CN60" s="18"/>
      <c r="CO60" s="18"/>
      <c r="CP60" s="18"/>
      <c r="CQ60" s="18"/>
      <c r="CR60" s="18"/>
      <c r="CS60" s="18"/>
      <c r="CT60" s="18"/>
      <c r="CU60" s="18"/>
    </row>
    <row r="61" spans="2:99" x14ac:dyDescent="0.15">
      <c r="B61" s="18">
        <f>B60+4</f>
        <v>140</v>
      </c>
      <c r="C61" s="18">
        <v>0</v>
      </c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>
        <v>1.466</v>
      </c>
      <c r="AC61" s="18">
        <v>1.4610000000000001</v>
      </c>
      <c r="AD61" s="18">
        <v>1.4410000000000001</v>
      </c>
      <c r="AE61" s="18">
        <v>1.4630000000000001</v>
      </c>
      <c r="AF61" s="18">
        <v>1.522</v>
      </c>
      <c r="AG61" s="18">
        <v>1.52</v>
      </c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8"/>
      <c r="BV61" s="18"/>
      <c r="BW61" s="18"/>
      <c r="BX61" s="18"/>
      <c r="BY61" s="18"/>
      <c r="BZ61" s="18"/>
      <c r="CA61" s="18"/>
      <c r="CB61" s="18"/>
      <c r="CC61" s="18"/>
      <c r="CD61" s="18"/>
      <c r="CE61" s="18"/>
      <c r="CF61" s="18"/>
      <c r="CG61" s="18"/>
      <c r="CH61" s="18"/>
      <c r="CI61" s="18"/>
      <c r="CJ61" s="18"/>
      <c r="CK61" s="18"/>
      <c r="CL61" s="18"/>
      <c r="CM61" s="18"/>
      <c r="CN61" s="18"/>
      <c r="CO61" s="18"/>
      <c r="CP61" s="18"/>
      <c r="CQ61" s="18"/>
      <c r="CR61" s="18"/>
      <c r="CS61" s="18"/>
      <c r="CT61" s="18"/>
      <c r="CU61" s="18"/>
    </row>
    <row r="62" spans="2:99" x14ac:dyDescent="0.15">
      <c r="B62" s="18">
        <f>B61+4</f>
        <v>144</v>
      </c>
      <c r="C62" s="18">
        <v>0</v>
      </c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>
        <v>1.47</v>
      </c>
      <c r="AC62" s="18">
        <v>1.47</v>
      </c>
      <c r="AD62" s="18">
        <v>1.4450000000000001</v>
      </c>
      <c r="AE62" s="18">
        <v>1.468</v>
      </c>
      <c r="AF62" s="18">
        <v>1.53</v>
      </c>
      <c r="AG62" s="18">
        <v>1.5289999999999999</v>
      </c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8"/>
      <c r="BV62" s="18"/>
      <c r="BW62" s="18"/>
      <c r="BX62" s="18"/>
      <c r="BY62" s="18"/>
      <c r="BZ62" s="18"/>
      <c r="CA62" s="18"/>
      <c r="CB62" s="18"/>
      <c r="CC62" s="18"/>
      <c r="CD62" s="18"/>
      <c r="CE62" s="18"/>
      <c r="CF62" s="18"/>
      <c r="CG62" s="18"/>
      <c r="CH62" s="18"/>
      <c r="CI62" s="18"/>
      <c r="CJ62" s="18"/>
      <c r="CK62" s="18"/>
      <c r="CL62" s="18"/>
      <c r="CM62" s="18"/>
      <c r="CN62" s="18"/>
      <c r="CO62" s="18"/>
      <c r="CP62" s="18"/>
      <c r="CQ62" s="18"/>
      <c r="CR62" s="18"/>
      <c r="CS62" s="18"/>
      <c r="CT62" s="18"/>
      <c r="CU62" s="18"/>
    </row>
    <row r="63" spans="2:99" x14ac:dyDescent="0.15">
      <c r="B63" s="18">
        <f>B62+4</f>
        <v>148</v>
      </c>
      <c r="C63" s="18">
        <v>0</v>
      </c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>
        <v>1.4750000000000001</v>
      </c>
      <c r="AC63" s="18">
        <v>1.474</v>
      </c>
      <c r="AD63" s="18">
        <v>1.4510000000000001</v>
      </c>
      <c r="AE63" s="18">
        <v>1.4750000000000001</v>
      </c>
      <c r="AF63" s="18">
        <v>1.5409999999999999</v>
      </c>
      <c r="AG63" s="18">
        <v>1.5349999999999999</v>
      </c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  <c r="BP63" s="18"/>
      <c r="BQ63" s="18"/>
      <c r="BR63" s="18"/>
      <c r="BS63" s="18"/>
      <c r="BT63" s="18"/>
      <c r="BU63" s="18"/>
      <c r="BV63" s="18"/>
      <c r="BW63" s="18"/>
      <c r="BX63" s="18"/>
      <c r="BY63" s="18"/>
      <c r="BZ63" s="18"/>
      <c r="CA63" s="18"/>
      <c r="CB63" s="18"/>
      <c r="CC63" s="18"/>
      <c r="CD63" s="18"/>
      <c r="CE63" s="18"/>
      <c r="CF63" s="18"/>
      <c r="CG63" s="18"/>
      <c r="CH63" s="18"/>
      <c r="CI63" s="18"/>
      <c r="CJ63" s="18"/>
      <c r="CK63" s="18"/>
      <c r="CL63" s="18"/>
      <c r="CM63" s="18"/>
      <c r="CN63" s="18"/>
      <c r="CO63" s="18"/>
      <c r="CP63" s="18"/>
      <c r="CQ63" s="18"/>
      <c r="CR63" s="18"/>
      <c r="CS63" s="18"/>
      <c r="CT63" s="18"/>
      <c r="CU63" s="18"/>
    </row>
    <row r="64" spans="2:99" x14ac:dyDescent="0.15">
      <c r="B64" s="18">
        <f>B63+4</f>
        <v>152</v>
      </c>
      <c r="C64" s="18">
        <v>0</v>
      </c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>
        <v>1.4830000000000001</v>
      </c>
      <c r="AC64" s="18">
        <v>1.4830000000000001</v>
      </c>
      <c r="AD64" s="18">
        <v>1.4610000000000001</v>
      </c>
      <c r="AE64" s="18">
        <v>1.482</v>
      </c>
      <c r="AF64" s="18">
        <v>1.5509999999999999</v>
      </c>
      <c r="AG64" s="18">
        <v>1.5389999999999999</v>
      </c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/>
      <c r="BT64" s="18"/>
      <c r="BU64" s="18"/>
      <c r="BV64" s="18"/>
      <c r="BW64" s="18"/>
      <c r="BX64" s="18"/>
      <c r="BY64" s="18"/>
      <c r="BZ64" s="18"/>
      <c r="CA64" s="18"/>
      <c r="CB64" s="18"/>
      <c r="CC64" s="18"/>
      <c r="CD64" s="18"/>
      <c r="CE64" s="18"/>
      <c r="CF64" s="18"/>
      <c r="CG64" s="18"/>
      <c r="CH64" s="18"/>
      <c r="CI64" s="18"/>
      <c r="CJ64" s="18"/>
      <c r="CK64" s="18"/>
      <c r="CL64" s="18"/>
      <c r="CM64" s="18"/>
      <c r="CN64" s="18"/>
      <c r="CO64" s="18"/>
      <c r="CP64" s="18"/>
      <c r="CQ64" s="18"/>
      <c r="CR64" s="18"/>
      <c r="CS64" s="18"/>
      <c r="CT64" s="18"/>
      <c r="CU64" s="18"/>
    </row>
    <row r="65" spans="1:99" x14ac:dyDescent="0.15">
      <c r="B65" s="18">
        <f>B64+4</f>
        <v>156</v>
      </c>
      <c r="C65" s="18">
        <v>0</v>
      </c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>
        <v>1.49</v>
      </c>
      <c r="AC65" s="18">
        <v>1.4890000000000001</v>
      </c>
      <c r="AD65" s="18">
        <v>1.464</v>
      </c>
      <c r="AE65" s="18">
        <v>1.488</v>
      </c>
      <c r="AF65" s="18">
        <v>1.5569999999999999</v>
      </c>
      <c r="AG65" s="18">
        <v>1.5469999999999999</v>
      </c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  <c r="BP65" s="18"/>
      <c r="BQ65" s="18"/>
      <c r="BR65" s="18"/>
      <c r="BS65" s="18"/>
      <c r="BT65" s="18"/>
      <c r="BU65" s="18"/>
      <c r="BV65" s="18"/>
      <c r="BW65" s="18"/>
      <c r="BX65" s="18"/>
      <c r="BY65" s="18"/>
      <c r="BZ65" s="18"/>
      <c r="CA65" s="18"/>
      <c r="CB65" s="18"/>
      <c r="CC65" s="18"/>
      <c r="CD65" s="18"/>
      <c r="CE65" s="18"/>
      <c r="CF65" s="18"/>
      <c r="CG65" s="18"/>
      <c r="CH65" s="18"/>
      <c r="CI65" s="18"/>
      <c r="CJ65" s="18"/>
      <c r="CK65" s="18"/>
      <c r="CL65" s="18"/>
      <c r="CM65" s="18"/>
      <c r="CN65" s="18"/>
      <c r="CO65" s="18"/>
      <c r="CP65" s="18"/>
      <c r="CQ65" s="18"/>
      <c r="CR65" s="18"/>
      <c r="CS65" s="18"/>
      <c r="CT65" s="18"/>
      <c r="CU65" s="18"/>
    </row>
    <row r="66" spans="1:99" x14ac:dyDescent="0.15">
      <c r="B66" s="18">
        <f>B65+4</f>
        <v>160</v>
      </c>
      <c r="C66" s="18">
        <v>0</v>
      </c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>
        <v>1.4970000000000001</v>
      </c>
      <c r="AC66" s="18">
        <v>1.492</v>
      </c>
      <c r="AD66" s="18">
        <v>1.4710000000000001</v>
      </c>
      <c r="AE66" s="18">
        <v>1.496</v>
      </c>
      <c r="AF66" s="18">
        <v>1.5660000000000001</v>
      </c>
      <c r="AG66" s="18">
        <v>1.552</v>
      </c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8"/>
      <c r="CC66" s="18"/>
      <c r="CD66" s="18"/>
      <c r="CE66" s="18"/>
      <c r="CF66" s="18"/>
      <c r="CG66" s="18"/>
      <c r="CH66" s="18"/>
      <c r="CI66" s="18"/>
      <c r="CJ66" s="18"/>
      <c r="CK66" s="18"/>
      <c r="CL66" s="18"/>
      <c r="CM66" s="18"/>
      <c r="CN66" s="18"/>
      <c r="CO66" s="18"/>
      <c r="CP66" s="18"/>
      <c r="CQ66" s="18"/>
      <c r="CR66" s="18"/>
      <c r="CS66" s="18"/>
      <c r="CT66" s="18"/>
      <c r="CU66" s="18"/>
    </row>
    <row r="67" spans="1:99" x14ac:dyDescent="0.15">
      <c r="B67" s="18">
        <f>B66+4</f>
        <v>164</v>
      </c>
      <c r="C67" s="18">
        <v>0</v>
      </c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>
        <v>1.5009999999999999</v>
      </c>
      <c r="AC67" s="18">
        <v>1.4990000000000001</v>
      </c>
      <c r="AD67" s="18">
        <v>1.478</v>
      </c>
      <c r="AE67" s="18">
        <v>1.5029999999999999</v>
      </c>
      <c r="AF67" s="18">
        <v>1.577</v>
      </c>
      <c r="AG67" s="18">
        <v>1.5620000000000001</v>
      </c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  <c r="BR67" s="18"/>
      <c r="BS67" s="18"/>
      <c r="BT67" s="18"/>
      <c r="BU67" s="18"/>
      <c r="BV67" s="18"/>
      <c r="BW67" s="18"/>
      <c r="BX67" s="18"/>
      <c r="BY67" s="18"/>
      <c r="BZ67" s="18"/>
      <c r="CA67" s="18"/>
      <c r="CB67" s="18"/>
      <c r="CC67" s="18"/>
      <c r="CD67" s="18"/>
      <c r="CE67" s="18"/>
      <c r="CF67" s="18"/>
      <c r="CG67" s="18"/>
      <c r="CH67" s="18"/>
      <c r="CI67" s="18"/>
      <c r="CJ67" s="18"/>
      <c r="CK67" s="18"/>
      <c r="CL67" s="18"/>
      <c r="CM67" s="18"/>
      <c r="CN67" s="18"/>
      <c r="CO67" s="18"/>
      <c r="CP67" s="18"/>
      <c r="CQ67" s="18"/>
      <c r="CR67" s="18"/>
      <c r="CS67" s="18"/>
      <c r="CT67" s="18"/>
      <c r="CU67" s="18"/>
    </row>
    <row r="68" spans="1:99" x14ac:dyDescent="0.15">
      <c r="B68" s="18">
        <f>B67+4</f>
        <v>168</v>
      </c>
      <c r="C68" s="18">
        <v>0</v>
      </c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>
        <v>1.5069999999999999</v>
      </c>
      <c r="AC68" s="18">
        <v>1.506</v>
      </c>
      <c r="AD68" s="18">
        <v>1.484</v>
      </c>
      <c r="AE68" s="18">
        <v>1.508</v>
      </c>
      <c r="AF68" s="18">
        <v>1.5860000000000001</v>
      </c>
      <c r="AG68" s="18">
        <v>1.5669999999999999</v>
      </c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18"/>
      <c r="BU68" s="18"/>
      <c r="BV68" s="18"/>
      <c r="BW68" s="18"/>
      <c r="BX68" s="18"/>
      <c r="BY68" s="18"/>
      <c r="BZ68" s="18"/>
      <c r="CA68" s="18"/>
      <c r="CB68" s="18"/>
      <c r="CC68" s="18"/>
      <c r="CD68" s="18"/>
      <c r="CE68" s="18"/>
      <c r="CF68" s="18"/>
      <c r="CG68" s="18"/>
      <c r="CH68" s="18"/>
      <c r="CI68" s="18"/>
      <c r="CJ68" s="18"/>
      <c r="CK68" s="18"/>
      <c r="CL68" s="18"/>
      <c r="CM68" s="18"/>
      <c r="CN68" s="18"/>
      <c r="CO68" s="18"/>
      <c r="CP68" s="18"/>
      <c r="CQ68" s="18"/>
      <c r="CR68" s="18"/>
      <c r="CS68" s="18"/>
      <c r="CT68" s="18"/>
      <c r="CU68" s="18"/>
    </row>
    <row r="69" spans="1:99" x14ac:dyDescent="0.15">
      <c r="B69" s="18">
        <f>B68+4</f>
        <v>172</v>
      </c>
      <c r="C69" s="18">
        <v>0</v>
      </c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>
        <v>1.518</v>
      </c>
      <c r="AC69" s="18">
        <v>1.514</v>
      </c>
      <c r="AD69" s="18">
        <v>1.4910000000000001</v>
      </c>
      <c r="AE69" s="18">
        <v>1.5169999999999999</v>
      </c>
      <c r="AF69" s="18">
        <v>1.5960000000000001</v>
      </c>
      <c r="AG69" s="18">
        <v>1.5740000000000001</v>
      </c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  <c r="BT69" s="18"/>
      <c r="BU69" s="18"/>
      <c r="BV69" s="18"/>
      <c r="BW69" s="18"/>
      <c r="BX69" s="18"/>
      <c r="BY69" s="18"/>
      <c r="BZ69" s="18"/>
      <c r="CA69" s="18"/>
      <c r="CB69" s="18"/>
      <c r="CC69" s="18"/>
      <c r="CD69" s="18"/>
      <c r="CE69" s="18"/>
      <c r="CF69" s="18"/>
      <c r="CG69" s="18"/>
      <c r="CH69" s="18"/>
      <c r="CI69" s="18"/>
      <c r="CJ69" s="18"/>
      <c r="CK69" s="18"/>
      <c r="CL69" s="18"/>
      <c r="CM69" s="18"/>
      <c r="CN69" s="18"/>
      <c r="CO69" s="18"/>
      <c r="CP69" s="18"/>
      <c r="CQ69" s="18"/>
      <c r="CR69" s="18"/>
      <c r="CS69" s="18"/>
      <c r="CT69" s="18"/>
      <c r="CU69" s="18"/>
    </row>
    <row r="70" spans="1:99" x14ac:dyDescent="0.15">
      <c r="B70" s="18">
        <f>B69+4</f>
        <v>176</v>
      </c>
      <c r="C70" s="18">
        <v>0</v>
      </c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>
        <v>1.522</v>
      </c>
      <c r="AC70" s="18">
        <v>1.5229999999999999</v>
      </c>
      <c r="AD70" s="18">
        <v>1.496</v>
      </c>
      <c r="AE70" s="18">
        <v>1.5229999999999999</v>
      </c>
      <c r="AF70" s="18">
        <v>1.6020000000000001</v>
      </c>
      <c r="AG70" s="18">
        <v>1.58</v>
      </c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  <c r="BR70" s="18"/>
      <c r="BS70" s="18"/>
      <c r="BT70" s="18"/>
      <c r="BU70" s="18"/>
      <c r="BV70" s="18"/>
      <c r="BW70" s="18"/>
      <c r="BX70" s="18"/>
      <c r="BY70" s="18"/>
      <c r="BZ70" s="18"/>
      <c r="CA70" s="18"/>
      <c r="CB70" s="18"/>
      <c r="CC70" s="18"/>
      <c r="CD70" s="18"/>
      <c r="CE70" s="18"/>
      <c r="CF70" s="18"/>
      <c r="CG70" s="18"/>
      <c r="CH70" s="18"/>
      <c r="CI70" s="18"/>
      <c r="CJ70" s="18"/>
      <c r="CK70" s="18"/>
      <c r="CL70" s="18"/>
      <c r="CM70" s="18"/>
      <c r="CN70" s="18"/>
      <c r="CO70" s="18"/>
      <c r="CP70" s="18"/>
      <c r="CQ70" s="18"/>
      <c r="CR70" s="18"/>
      <c r="CS70" s="18"/>
      <c r="CT70" s="18"/>
      <c r="CU70" s="18"/>
    </row>
    <row r="71" spans="1:99" x14ac:dyDescent="0.15">
      <c r="B71" s="18">
        <f>B70+4</f>
        <v>180</v>
      </c>
      <c r="C71" s="18">
        <v>0</v>
      </c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>
        <v>1.5269999999999999</v>
      </c>
      <c r="AC71" s="18">
        <v>1.528</v>
      </c>
      <c r="AD71" s="18">
        <v>1.5049999999999999</v>
      </c>
      <c r="AE71" s="18">
        <v>1.5269999999999999</v>
      </c>
      <c r="AF71" s="18">
        <v>1.609</v>
      </c>
      <c r="AG71" s="18">
        <v>1.59</v>
      </c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  <c r="BR71" s="18"/>
      <c r="BS71" s="18"/>
      <c r="BT71" s="18"/>
      <c r="BU71" s="18"/>
      <c r="BV71" s="18"/>
      <c r="BW71" s="18"/>
      <c r="BX71" s="18"/>
      <c r="BY71" s="18"/>
      <c r="BZ71" s="18"/>
      <c r="CA71" s="18"/>
      <c r="CB71" s="18"/>
      <c r="CC71" s="18"/>
      <c r="CD71" s="18"/>
      <c r="CE71" s="18"/>
      <c r="CF71" s="18"/>
      <c r="CG71" s="18"/>
      <c r="CH71" s="18"/>
      <c r="CI71" s="18"/>
      <c r="CJ71" s="18"/>
      <c r="CK71" s="18"/>
      <c r="CL71" s="18"/>
      <c r="CM71" s="18"/>
      <c r="CN71" s="18"/>
      <c r="CO71" s="18"/>
      <c r="CP71" s="18"/>
      <c r="CQ71" s="18"/>
      <c r="CR71" s="18"/>
      <c r="CS71" s="18"/>
      <c r="CT71" s="18"/>
      <c r="CU71" s="18"/>
    </row>
    <row r="73" spans="1:99" ht="14" x14ac:dyDescent="0.15">
      <c r="A73" s="15" t="s">
        <v>29</v>
      </c>
      <c r="B73" s="14"/>
    </row>
    <row r="75" spans="1:99" x14ac:dyDescent="0.15">
      <c r="B75" s="9"/>
      <c r="C75" s="8">
        <v>1</v>
      </c>
      <c r="D75" s="8">
        <v>2</v>
      </c>
      <c r="E75" s="8">
        <v>3</v>
      </c>
      <c r="F75" s="8">
        <v>4</v>
      </c>
      <c r="G75" s="8">
        <v>5</v>
      </c>
      <c r="H75" s="8">
        <v>6</v>
      </c>
      <c r="I75" s="8">
        <v>7</v>
      </c>
      <c r="J75" s="8">
        <v>8</v>
      </c>
      <c r="K75" s="8">
        <v>9</v>
      </c>
      <c r="L75" s="8">
        <v>10</v>
      </c>
      <c r="M75" s="8">
        <v>11</v>
      </c>
      <c r="N75" s="8">
        <v>12</v>
      </c>
    </row>
    <row r="76" spans="1:99" ht="14" x14ac:dyDescent="0.15">
      <c r="B76" s="40" t="s">
        <v>28</v>
      </c>
      <c r="C76" s="5" t="s">
        <v>17</v>
      </c>
      <c r="D76" s="5" t="s">
        <v>17</v>
      </c>
      <c r="E76" s="5" t="s">
        <v>17</v>
      </c>
      <c r="F76" s="5" t="s">
        <v>17</v>
      </c>
      <c r="G76" s="5" t="s">
        <v>17</v>
      </c>
      <c r="H76" s="5" t="s">
        <v>17</v>
      </c>
      <c r="I76" s="5" t="s">
        <v>17</v>
      </c>
      <c r="J76" s="5" t="s">
        <v>17</v>
      </c>
      <c r="K76" s="5" t="s">
        <v>17</v>
      </c>
      <c r="L76" s="5" t="s">
        <v>17</v>
      </c>
      <c r="M76" s="5" t="s">
        <v>17</v>
      </c>
      <c r="N76" s="5" t="s">
        <v>17</v>
      </c>
      <c r="O76" s="2" t="s">
        <v>20</v>
      </c>
    </row>
    <row r="77" spans="1:99" ht="24" x14ac:dyDescent="0.15">
      <c r="B77" s="41"/>
      <c r="C77" s="4" t="s">
        <v>17</v>
      </c>
      <c r="D77" s="4" t="s">
        <v>17</v>
      </c>
      <c r="E77" s="4" t="s">
        <v>17</v>
      </c>
      <c r="F77" s="4" t="s">
        <v>17</v>
      </c>
      <c r="G77" s="4" t="s">
        <v>17</v>
      </c>
      <c r="H77" s="4" t="s">
        <v>17</v>
      </c>
      <c r="I77" s="4" t="s">
        <v>17</v>
      </c>
      <c r="J77" s="4" t="s">
        <v>17</v>
      </c>
      <c r="K77" s="4" t="s">
        <v>17</v>
      </c>
      <c r="L77" s="4" t="s">
        <v>17</v>
      </c>
      <c r="M77" s="4" t="s">
        <v>17</v>
      </c>
      <c r="N77" s="4" t="s">
        <v>17</v>
      </c>
      <c r="O77" s="2" t="s">
        <v>19</v>
      </c>
    </row>
    <row r="78" spans="1:99" ht="24" x14ac:dyDescent="0.15">
      <c r="B78" s="41"/>
      <c r="C78" s="4" t="s">
        <v>17</v>
      </c>
      <c r="D78" s="4" t="s">
        <v>17</v>
      </c>
      <c r="E78" s="4" t="s">
        <v>17</v>
      </c>
      <c r="F78" s="4" t="s">
        <v>17</v>
      </c>
      <c r="G78" s="4" t="s">
        <v>17</v>
      </c>
      <c r="H78" s="4" t="s">
        <v>17</v>
      </c>
      <c r="I78" s="4" t="s">
        <v>17</v>
      </c>
      <c r="J78" s="4" t="s">
        <v>17</v>
      </c>
      <c r="K78" s="4" t="s">
        <v>17</v>
      </c>
      <c r="L78" s="4" t="s">
        <v>17</v>
      </c>
      <c r="M78" s="4" t="s">
        <v>17</v>
      </c>
      <c r="N78" s="4" t="s">
        <v>17</v>
      </c>
      <c r="O78" s="2" t="s">
        <v>18</v>
      </c>
    </row>
    <row r="79" spans="1:99" ht="14" x14ac:dyDescent="0.15">
      <c r="B79" s="42"/>
      <c r="C79" s="3" t="s">
        <v>17</v>
      </c>
      <c r="D79" s="3" t="s">
        <v>17</v>
      </c>
      <c r="E79" s="3" t="s">
        <v>17</v>
      </c>
      <c r="F79" s="3" t="s">
        <v>17</v>
      </c>
      <c r="G79" s="3" t="s">
        <v>17</v>
      </c>
      <c r="H79" s="3" t="s">
        <v>17</v>
      </c>
      <c r="I79" s="3" t="s">
        <v>17</v>
      </c>
      <c r="J79" s="3" t="s">
        <v>17</v>
      </c>
      <c r="K79" s="3" t="s">
        <v>17</v>
      </c>
      <c r="L79" s="3" t="s">
        <v>17</v>
      </c>
      <c r="M79" s="3" t="s">
        <v>17</v>
      </c>
      <c r="N79" s="3" t="s">
        <v>17</v>
      </c>
      <c r="O79" s="2" t="s">
        <v>16</v>
      </c>
    </row>
    <row r="80" spans="1:99" ht="14" x14ac:dyDescent="0.15">
      <c r="B80" s="40" t="s">
        <v>27</v>
      </c>
      <c r="C80" s="5" t="s">
        <v>17</v>
      </c>
      <c r="D80" s="5" t="s">
        <v>17</v>
      </c>
      <c r="E80" s="5" t="s">
        <v>17</v>
      </c>
      <c r="F80" s="5" t="s">
        <v>17</v>
      </c>
      <c r="G80" s="5" t="s">
        <v>17</v>
      </c>
      <c r="H80" s="5" t="s">
        <v>17</v>
      </c>
      <c r="I80" s="5" t="s">
        <v>17</v>
      </c>
      <c r="J80" s="5" t="s">
        <v>17</v>
      </c>
      <c r="K80" s="5" t="s">
        <v>17</v>
      </c>
      <c r="L80" s="5" t="s">
        <v>17</v>
      </c>
      <c r="M80" s="5" t="s">
        <v>17</v>
      </c>
      <c r="N80" s="5" t="s">
        <v>17</v>
      </c>
      <c r="O80" s="2" t="s">
        <v>20</v>
      </c>
    </row>
    <row r="81" spans="2:15" ht="24" x14ac:dyDescent="0.15">
      <c r="B81" s="41"/>
      <c r="C81" s="4" t="s">
        <v>17</v>
      </c>
      <c r="D81" s="4" t="s">
        <v>17</v>
      </c>
      <c r="E81" s="4" t="s">
        <v>17</v>
      </c>
      <c r="F81" s="4" t="s">
        <v>17</v>
      </c>
      <c r="G81" s="4" t="s">
        <v>17</v>
      </c>
      <c r="H81" s="4" t="s">
        <v>17</v>
      </c>
      <c r="I81" s="4" t="s">
        <v>17</v>
      </c>
      <c r="J81" s="4" t="s">
        <v>17</v>
      </c>
      <c r="K81" s="4" t="s">
        <v>17</v>
      </c>
      <c r="L81" s="4" t="s">
        <v>17</v>
      </c>
      <c r="M81" s="4" t="s">
        <v>17</v>
      </c>
      <c r="N81" s="4" t="s">
        <v>17</v>
      </c>
      <c r="O81" s="2" t="s">
        <v>19</v>
      </c>
    </row>
    <row r="82" spans="2:15" ht="24" x14ac:dyDescent="0.15">
      <c r="B82" s="41"/>
      <c r="C82" s="4" t="s">
        <v>17</v>
      </c>
      <c r="D82" s="4" t="s">
        <v>17</v>
      </c>
      <c r="E82" s="4" t="s">
        <v>17</v>
      </c>
      <c r="F82" s="4" t="s">
        <v>17</v>
      </c>
      <c r="G82" s="4" t="s">
        <v>17</v>
      </c>
      <c r="H82" s="4" t="s">
        <v>17</v>
      </c>
      <c r="I82" s="4" t="s">
        <v>17</v>
      </c>
      <c r="J82" s="4" t="s">
        <v>17</v>
      </c>
      <c r="K82" s="4" t="s">
        <v>17</v>
      </c>
      <c r="L82" s="4" t="s">
        <v>17</v>
      </c>
      <c r="M82" s="4" t="s">
        <v>17</v>
      </c>
      <c r="N82" s="4" t="s">
        <v>17</v>
      </c>
      <c r="O82" s="2" t="s">
        <v>18</v>
      </c>
    </row>
    <row r="83" spans="2:15" ht="14" x14ac:dyDescent="0.15">
      <c r="B83" s="42"/>
      <c r="C83" s="3" t="s">
        <v>17</v>
      </c>
      <c r="D83" s="3" t="s">
        <v>17</v>
      </c>
      <c r="E83" s="3" t="s">
        <v>17</v>
      </c>
      <c r="F83" s="3" t="s">
        <v>17</v>
      </c>
      <c r="G83" s="3" t="s">
        <v>17</v>
      </c>
      <c r="H83" s="3" t="s">
        <v>17</v>
      </c>
      <c r="I83" s="3" t="s">
        <v>17</v>
      </c>
      <c r="J83" s="3" t="s">
        <v>17</v>
      </c>
      <c r="K83" s="3" t="s">
        <v>17</v>
      </c>
      <c r="L83" s="3" t="s">
        <v>17</v>
      </c>
      <c r="M83" s="3" t="s">
        <v>17</v>
      </c>
      <c r="N83" s="3" t="s">
        <v>17</v>
      </c>
      <c r="O83" s="2" t="s">
        <v>16</v>
      </c>
    </row>
    <row r="84" spans="2:15" ht="14" x14ac:dyDescent="0.15">
      <c r="B84" s="40" t="s">
        <v>26</v>
      </c>
      <c r="C84" s="5">
        <v>104.55</v>
      </c>
      <c r="D84" s="5">
        <v>113.4</v>
      </c>
      <c r="E84" s="5">
        <v>113.7</v>
      </c>
      <c r="F84" s="5">
        <v>106.65</v>
      </c>
      <c r="G84" s="5">
        <v>145.5</v>
      </c>
      <c r="H84" s="5">
        <v>114.45</v>
      </c>
      <c r="I84" s="5" t="s">
        <v>17</v>
      </c>
      <c r="J84" s="5" t="s">
        <v>17</v>
      </c>
      <c r="K84" s="5" t="s">
        <v>17</v>
      </c>
      <c r="L84" s="5" t="s">
        <v>17</v>
      </c>
      <c r="M84" s="5" t="s">
        <v>17</v>
      </c>
      <c r="N84" s="5" t="s">
        <v>17</v>
      </c>
      <c r="O84" s="2" t="s">
        <v>20</v>
      </c>
    </row>
    <row r="85" spans="2:15" ht="24" x14ac:dyDescent="0.15">
      <c r="B85" s="41"/>
      <c r="C85" s="4">
        <v>0.999</v>
      </c>
      <c r="D85" s="4">
        <v>0.997</v>
      </c>
      <c r="E85" s="4">
        <v>0.96599999999999997</v>
      </c>
      <c r="F85" s="4">
        <v>0.999</v>
      </c>
      <c r="G85" s="4">
        <v>0.998</v>
      </c>
      <c r="H85" s="4">
        <v>0.996</v>
      </c>
      <c r="I85" s="4" t="s">
        <v>17</v>
      </c>
      <c r="J85" s="4" t="s">
        <v>17</v>
      </c>
      <c r="K85" s="4" t="s">
        <v>17</v>
      </c>
      <c r="L85" s="4" t="s">
        <v>17</v>
      </c>
      <c r="M85" s="4" t="s">
        <v>17</v>
      </c>
      <c r="N85" s="4" t="s">
        <v>17</v>
      </c>
      <c r="O85" s="2" t="s">
        <v>19</v>
      </c>
    </row>
    <row r="86" spans="2:15" ht="24" x14ac:dyDescent="0.15">
      <c r="B86" s="41"/>
      <c r="C86" s="7">
        <v>6.018518518518519E-4</v>
      </c>
      <c r="D86" s="7">
        <v>1.9444444444444442E-3</v>
      </c>
      <c r="E86" s="7">
        <v>9.2592592592592588E-5</v>
      </c>
      <c r="F86" s="7">
        <v>1.8055555555555557E-3</v>
      </c>
      <c r="G86" s="7">
        <v>1.8981481481481482E-3</v>
      </c>
      <c r="H86" s="7">
        <v>1.6203703703703703E-3</v>
      </c>
      <c r="I86" s="4" t="s">
        <v>17</v>
      </c>
      <c r="J86" s="4" t="s">
        <v>17</v>
      </c>
      <c r="K86" s="4" t="s">
        <v>17</v>
      </c>
      <c r="L86" s="4" t="s">
        <v>17</v>
      </c>
      <c r="M86" s="4" t="s">
        <v>17</v>
      </c>
      <c r="N86" s="4" t="s">
        <v>17</v>
      </c>
      <c r="O86" s="2" t="s">
        <v>18</v>
      </c>
    </row>
    <row r="87" spans="2:15" ht="14" x14ac:dyDescent="0.15">
      <c r="B87" s="42"/>
      <c r="C87" s="6">
        <v>1.7361111111111112E-4</v>
      </c>
      <c r="D87" s="6">
        <v>4.2824074074074075E-4</v>
      </c>
      <c r="E87" s="3" t="s">
        <v>17</v>
      </c>
      <c r="F87" s="6">
        <v>3.4722222222222224E-4</v>
      </c>
      <c r="G87" s="6">
        <v>3.2407407407407406E-4</v>
      </c>
      <c r="H87" s="6">
        <v>4.9768518518518521E-4</v>
      </c>
      <c r="I87" s="3" t="s">
        <v>17</v>
      </c>
      <c r="J87" s="3" t="s">
        <v>17</v>
      </c>
      <c r="K87" s="3" t="s">
        <v>17</v>
      </c>
      <c r="L87" s="3" t="s">
        <v>17</v>
      </c>
      <c r="M87" s="3" t="s">
        <v>17</v>
      </c>
      <c r="N87" s="3" t="s">
        <v>17</v>
      </c>
      <c r="O87" s="2" t="s">
        <v>16</v>
      </c>
    </row>
    <row r="88" spans="2:15" ht="14" x14ac:dyDescent="0.15">
      <c r="B88" s="40" t="s">
        <v>25</v>
      </c>
      <c r="C88" s="5" t="s">
        <v>17</v>
      </c>
      <c r="D88" s="5" t="s">
        <v>17</v>
      </c>
      <c r="E88" s="5" t="s">
        <v>17</v>
      </c>
      <c r="F88" s="5" t="s">
        <v>17</v>
      </c>
      <c r="G88" s="5" t="s">
        <v>17</v>
      </c>
      <c r="H88" s="5" t="s">
        <v>17</v>
      </c>
      <c r="I88" s="5" t="s">
        <v>17</v>
      </c>
      <c r="J88" s="5" t="s">
        <v>17</v>
      </c>
      <c r="K88" s="5" t="s">
        <v>17</v>
      </c>
      <c r="L88" s="5" t="s">
        <v>17</v>
      </c>
      <c r="M88" s="5" t="s">
        <v>17</v>
      </c>
      <c r="N88" s="5" t="s">
        <v>17</v>
      </c>
      <c r="O88" s="2" t="s">
        <v>20</v>
      </c>
    </row>
    <row r="89" spans="2:15" ht="24" x14ac:dyDescent="0.15">
      <c r="B89" s="41"/>
      <c r="C89" s="4" t="s">
        <v>17</v>
      </c>
      <c r="D89" s="4" t="s">
        <v>17</v>
      </c>
      <c r="E89" s="4" t="s">
        <v>17</v>
      </c>
      <c r="F89" s="4" t="s">
        <v>17</v>
      </c>
      <c r="G89" s="4" t="s">
        <v>17</v>
      </c>
      <c r="H89" s="4" t="s">
        <v>17</v>
      </c>
      <c r="I89" s="4" t="s">
        <v>17</v>
      </c>
      <c r="J89" s="4" t="s">
        <v>17</v>
      </c>
      <c r="K89" s="4" t="s">
        <v>17</v>
      </c>
      <c r="L89" s="4" t="s">
        <v>17</v>
      </c>
      <c r="M89" s="4" t="s">
        <v>17</v>
      </c>
      <c r="N89" s="4" t="s">
        <v>17</v>
      </c>
      <c r="O89" s="2" t="s">
        <v>19</v>
      </c>
    </row>
    <row r="90" spans="2:15" ht="24" x14ac:dyDescent="0.15">
      <c r="B90" s="41"/>
      <c r="C90" s="4" t="s">
        <v>17</v>
      </c>
      <c r="D90" s="4" t="s">
        <v>17</v>
      </c>
      <c r="E90" s="4" t="s">
        <v>17</v>
      </c>
      <c r="F90" s="4" t="s">
        <v>17</v>
      </c>
      <c r="G90" s="4" t="s">
        <v>17</v>
      </c>
      <c r="H90" s="4" t="s">
        <v>17</v>
      </c>
      <c r="I90" s="4" t="s">
        <v>17</v>
      </c>
      <c r="J90" s="4" t="s">
        <v>17</v>
      </c>
      <c r="K90" s="4" t="s">
        <v>17</v>
      </c>
      <c r="L90" s="4" t="s">
        <v>17</v>
      </c>
      <c r="M90" s="4" t="s">
        <v>17</v>
      </c>
      <c r="N90" s="4" t="s">
        <v>17</v>
      </c>
      <c r="O90" s="2" t="s">
        <v>18</v>
      </c>
    </row>
    <row r="91" spans="2:15" ht="14" x14ac:dyDescent="0.15">
      <c r="B91" s="42"/>
      <c r="C91" s="3" t="s">
        <v>17</v>
      </c>
      <c r="D91" s="3" t="s">
        <v>17</v>
      </c>
      <c r="E91" s="3" t="s">
        <v>17</v>
      </c>
      <c r="F91" s="3" t="s">
        <v>17</v>
      </c>
      <c r="G91" s="3" t="s">
        <v>17</v>
      </c>
      <c r="H91" s="3" t="s">
        <v>17</v>
      </c>
      <c r="I91" s="3" t="s">
        <v>17</v>
      </c>
      <c r="J91" s="3" t="s">
        <v>17</v>
      </c>
      <c r="K91" s="3" t="s">
        <v>17</v>
      </c>
      <c r="L91" s="3" t="s">
        <v>17</v>
      </c>
      <c r="M91" s="3" t="s">
        <v>17</v>
      </c>
      <c r="N91" s="3" t="s">
        <v>17</v>
      </c>
      <c r="O91" s="2" t="s">
        <v>16</v>
      </c>
    </row>
    <row r="92" spans="2:15" ht="14" x14ac:dyDescent="0.15">
      <c r="B92" s="40" t="s">
        <v>24</v>
      </c>
      <c r="C92" s="5" t="s">
        <v>17</v>
      </c>
      <c r="D92" s="5" t="s">
        <v>17</v>
      </c>
      <c r="E92" s="5" t="s">
        <v>17</v>
      </c>
      <c r="F92" s="5" t="s">
        <v>17</v>
      </c>
      <c r="G92" s="5" t="s">
        <v>17</v>
      </c>
      <c r="H92" s="5" t="s">
        <v>17</v>
      </c>
      <c r="I92" s="5" t="s">
        <v>17</v>
      </c>
      <c r="J92" s="5" t="s">
        <v>17</v>
      </c>
      <c r="K92" s="5" t="s">
        <v>17</v>
      </c>
      <c r="L92" s="5" t="s">
        <v>17</v>
      </c>
      <c r="M92" s="5" t="s">
        <v>17</v>
      </c>
      <c r="N92" s="5" t="s">
        <v>17</v>
      </c>
      <c r="O92" s="2" t="s">
        <v>20</v>
      </c>
    </row>
    <row r="93" spans="2:15" ht="24" x14ac:dyDescent="0.15">
      <c r="B93" s="41"/>
      <c r="C93" s="4" t="s">
        <v>17</v>
      </c>
      <c r="D93" s="4" t="s">
        <v>17</v>
      </c>
      <c r="E93" s="4" t="s">
        <v>17</v>
      </c>
      <c r="F93" s="4" t="s">
        <v>17</v>
      </c>
      <c r="G93" s="4" t="s">
        <v>17</v>
      </c>
      <c r="H93" s="4" t="s">
        <v>17</v>
      </c>
      <c r="I93" s="4" t="s">
        <v>17</v>
      </c>
      <c r="J93" s="4" t="s">
        <v>17</v>
      </c>
      <c r="K93" s="4" t="s">
        <v>17</v>
      </c>
      <c r="L93" s="4" t="s">
        <v>17</v>
      </c>
      <c r="M93" s="4" t="s">
        <v>17</v>
      </c>
      <c r="N93" s="4" t="s">
        <v>17</v>
      </c>
      <c r="O93" s="2" t="s">
        <v>19</v>
      </c>
    </row>
    <row r="94" spans="2:15" ht="24" x14ac:dyDescent="0.15">
      <c r="B94" s="41"/>
      <c r="C94" s="4" t="s">
        <v>17</v>
      </c>
      <c r="D94" s="4" t="s">
        <v>17</v>
      </c>
      <c r="E94" s="4" t="s">
        <v>17</v>
      </c>
      <c r="F94" s="4" t="s">
        <v>17</v>
      </c>
      <c r="G94" s="4" t="s">
        <v>17</v>
      </c>
      <c r="H94" s="4" t="s">
        <v>17</v>
      </c>
      <c r="I94" s="4" t="s">
        <v>17</v>
      </c>
      <c r="J94" s="4" t="s">
        <v>17</v>
      </c>
      <c r="K94" s="4" t="s">
        <v>17</v>
      </c>
      <c r="L94" s="4" t="s">
        <v>17</v>
      </c>
      <c r="M94" s="4" t="s">
        <v>17</v>
      </c>
      <c r="N94" s="4" t="s">
        <v>17</v>
      </c>
      <c r="O94" s="2" t="s">
        <v>18</v>
      </c>
    </row>
    <row r="95" spans="2:15" ht="14" x14ac:dyDescent="0.15">
      <c r="B95" s="42"/>
      <c r="C95" s="3" t="s">
        <v>17</v>
      </c>
      <c r="D95" s="3" t="s">
        <v>17</v>
      </c>
      <c r="E95" s="3" t="s">
        <v>17</v>
      </c>
      <c r="F95" s="3" t="s">
        <v>17</v>
      </c>
      <c r="G95" s="3" t="s">
        <v>17</v>
      </c>
      <c r="H95" s="3" t="s">
        <v>17</v>
      </c>
      <c r="I95" s="3" t="s">
        <v>17</v>
      </c>
      <c r="J95" s="3" t="s">
        <v>17</v>
      </c>
      <c r="K95" s="3" t="s">
        <v>17</v>
      </c>
      <c r="L95" s="3" t="s">
        <v>17</v>
      </c>
      <c r="M95" s="3" t="s">
        <v>17</v>
      </c>
      <c r="N95" s="3" t="s">
        <v>17</v>
      </c>
      <c r="O95" s="2" t="s">
        <v>16</v>
      </c>
    </row>
    <row r="96" spans="2:15" ht="14" x14ac:dyDescent="0.15">
      <c r="B96" s="40" t="s">
        <v>23</v>
      </c>
      <c r="C96" s="5" t="s">
        <v>17</v>
      </c>
      <c r="D96" s="5" t="s">
        <v>17</v>
      </c>
      <c r="E96" s="5" t="s">
        <v>17</v>
      </c>
      <c r="F96" s="5" t="s">
        <v>17</v>
      </c>
      <c r="G96" s="5" t="s">
        <v>17</v>
      </c>
      <c r="H96" s="5" t="s">
        <v>17</v>
      </c>
      <c r="I96" s="5" t="s">
        <v>17</v>
      </c>
      <c r="J96" s="5" t="s">
        <v>17</v>
      </c>
      <c r="K96" s="5" t="s">
        <v>17</v>
      </c>
      <c r="L96" s="5" t="s">
        <v>17</v>
      </c>
      <c r="M96" s="5" t="s">
        <v>17</v>
      </c>
      <c r="N96" s="5" t="s">
        <v>17</v>
      </c>
      <c r="O96" s="2" t="s">
        <v>20</v>
      </c>
    </row>
    <row r="97" spans="2:15" ht="24" x14ac:dyDescent="0.15">
      <c r="B97" s="41"/>
      <c r="C97" s="4" t="s">
        <v>17</v>
      </c>
      <c r="D97" s="4" t="s">
        <v>17</v>
      </c>
      <c r="E97" s="4" t="s">
        <v>17</v>
      </c>
      <c r="F97" s="4" t="s">
        <v>17</v>
      </c>
      <c r="G97" s="4" t="s">
        <v>17</v>
      </c>
      <c r="H97" s="4" t="s">
        <v>17</v>
      </c>
      <c r="I97" s="4" t="s">
        <v>17</v>
      </c>
      <c r="J97" s="4" t="s">
        <v>17</v>
      </c>
      <c r="K97" s="4" t="s">
        <v>17</v>
      </c>
      <c r="L97" s="4" t="s">
        <v>17</v>
      </c>
      <c r="M97" s="4" t="s">
        <v>17</v>
      </c>
      <c r="N97" s="4" t="s">
        <v>17</v>
      </c>
      <c r="O97" s="2" t="s">
        <v>19</v>
      </c>
    </row>
    <row r="98" spans="2:15" ht="24" x14ac:dyDescent="0.15">
      <c r="B98" s="41"/>
      <c r="C98" s="4" t="s">
        <v>17</v>
      </c>
      <c r="D98" s="4" t="s">
        <v>17</v>
      </c>
      <c r="E98" s="4" t="s">
        <v>17</v>
      </c>
      <c r="F98" s="4" t="s">
        <v>17</v>
      </c>
      <c r="G98" s="4" t="s">
        <v>17</v>
      </c>
      <c r="H98" s="4" t="s">
        <v>17</v>
      </c>
      <c r="I98" s="4" t="s">
        <v>17</v>
      </c>
      <c r="J98" s="4" t="s">
        <v>17</v>
      </c>
      <c r="K98" s="4" t="s">
        <v>17</v>
      </c>
      <c r="L98" s="4" t="s">
        <v>17</v>
      </c>
      <c r="M98" s="4" t="s">
        <v>17</v>
      </c>
      <c r="N98" s="4" t="s">
        <v>17</v>
      </c>
      <c r="O98" s="2" t="s">
        <v>18</v>
      </c>
    </row>
    <row r="99" spans="2:15" ht="14" x14ac:dyDescent="0.15">
      <c r="B99" s="42"/>
      <c r="C99" s="3" t="s">
        <v>17</v>
      </c>
      <c r="D99" s="3" t="s">
        <v>17</v>
      </c>
      <c r="E99" s="3" t="s">
        <v>17</v>
      </c>
      <c r="F99" s="3" t="s">
        <v>17</v>
      </c>
      <c r="G99" s="3" t="s">
        <v>17</v>
      </c>
      <c r="H99" s="3" t="s">
        <v>17</v>
      </c>
      <c r="I99" s="3" t="s">
        <v>17</v>
      </c>
      <c r="J99" s="3" t="s">
        <v>17</v>
      </c>
      <c r="K99" s="3" t="s">
        <v>17</v>
      </c>
      <c r="L99" s="3" t="s">
        <v>17</v>
      </c>
      <c r="M99" s="3" t="s">
        <v>17</v>
      </c>
      <c r="N99" s="3" t="s">
        <v>17</v>
      </c>
      <c r="O99" s="2" t="s">
        <v>16</v>
      </c>
    </row>
    <row r="100" spans="2:15" ht="14" x14ac:dyDescent="0.15">
      <c r="B100" s="40" t="s">
        <v>22</v>
      </c>
      <c r="C100" s="5" t="s">
        <v>17</v>
      </c>
      <c r="D100" s="5" t="s">
        <v>17</v>
      </c>
      <c r="E100" s="5" t="s">
        <v>17</v>
      </c>
      <c r="F100" s="5" t="s">
        <v>17</v>
      </c>
      <c r="G100" s="5" t="s">
        <v>17</v>
      </c>
      <c r="H100" s="5" t="s">
        <v>17</v>
      </c>
      <c r="I100" s="5" t="s">
        <v>17</v>
      </c>
      <c r="J100" s="5" t="s">
        <v>17</v>
      </c>
      <c r="K100" s="5" t="s">
        <v>17</v>
      </c>
      <c r="L100" s="5" t="s">
        <v>17</v>
      </c>
      <c r="M100" s="5" t="s">
        <v>17</v>
      </c>
      <c r="N100" s="5" t="s">
        <v>17</v>
      </c>
      <c r="O100" s="2" t="s">
        <v>20</v>
      </c>
    </row>
    <row r="101" spans="2:15" ht="24" x14ac:dyDescent="0.15">
      <c r="B101" s="41"/>
      <c r="C101" s="4" t="s">
        <v>17</v>
      </c>
      <c r="D101" s="4" t="s">
        <v>17</v>
      </c>
      <c r="E101" s="4" t="s">
        <v>17</v>
      </c>
      <c r="F101" s="4" t="s">
        <v>17</v>
      </c>
      <c r="G101" s="4" t="s">
        <v>17</v>
      </c>
      <c r="H101" s="4" t="s">
        <v>17</v>
      </c>
      <c r="I101" s="4" t="s">
        <v>17</v>
      </c>
      <c r="J101" s="4" t="s">
        <v>17</v>
      </c>
      <c r="K101" s="4" t="s">
        <v>17</v>
      </c>
      <c r="L101" s="4" t="s">
        <v>17</v>
      </c>
      <c r="M101" s="4" t="s">
        <v>17</v>
      </c>
      <c r="N101" s="4" t="s">
        <v>17</v>
      </c>
      <c r="O101" s="2" t="s">
        <v>19</v>
      </c>
    </row>
    <row r="102" spans="2:15" ht="24" x14ac:dyDescent="0.15">
      <c r="B102" s="41"/>
      <c r="C102" s="4" t="s">
        <v>17</v>
      </c>
      <c r="D102" s="4" t="s">
        <v>17</v>
      </c>
      <c r="E102" s="4" t="s">
        <v>17</v>
      </c>
      <c r="F102" s="4" t="s">
        <v>17</v>
      </c>
      <c r="G102" s="4" t="s">
        <v>17</v>
      </c>
      <c r="H102" s="4" t="s">
        <v>17</v>
      </c>
      <c r="I102" s="4" t="s">
        <v>17</v>
      </c>
      <c r="J102" s="4" t="s">
        <v>17</v>
      </c>
      <c r="K102" s="4" t="s">
        <v>17</v>
      </c>
      <c r="L102" s="4" t="s">
        <v>17</v>
      </c>
      <c r="M102" s="4" t="s">
        <v>17</v>
      </c>
      <c r="N102" s="4" t="s">
        <v>17</v>
      </c>
      <c r="O102" s="2" t="s">
        <v>18</v>
      </c>
    </row>
    <row r="103" spans="2:15" ht="14" x14ac:dyDescent="0.15">
      <c r="B103" s="42"/>
      <c r="C103" s="3" t="s">
        <v>17</v>
      </c>
      <c r="D103" s="3" t="s">
        <v>17</v>
      </c>
      <c r="E103" s="3" t="s">
        <v>17</v>
      </c>
      <c r="F103" s="3" t="s">
        <v>17</v>
      </c>
      <c r="G103" s="3" t="s">
        <v>17</v>
      </c>
      <c r="H103" s="3" t="s">
        <v>17</v>
      </c>
      <c r="I103" s="3" t="s">
        <v>17</v>
      </c>
      <c r="J103" s="3" t="s">
        <v>17</v>
      </c>
      <c r="K103" s="3" t="s">
        <v>17</v>
      </c>
      <c r="L103" s="3" t="s">
        <v>17</v>
      </c>
      <c r="M103" s="3" t="s">
        <v>17</v>
      </c>
      <c r="N103" s="3" t="s">
        <v>17</v>
      </c>
      <c r="O103" s="2" t="s">
        <v>16</v>
      </c>
    </row>
    <row r="104" spans="2:15" ht="14" x14ac:dyDescent="0.15">
      <c r="B104" s="40" t="s">
        <v>21</v>
      </c>
      <c r="C104" s="5" t="s">
        <v>17</v>
      </c>
      <c r="D104" s="5" t="s">
        <v>17</v>
      </c>
      <c r="E104" s="5" t="s">
        <v>17</v>
      </c>
      <c r="F104" s="5" t="s">
        <v>17</v>
      </c>
      <c r="G104" s="5" t="s">
        <v>17</v>
      </c>
      <c r="H104" s="5" t="s">
        <v>17</v>
      </c>
      <c r="I104" s="5" t="s">
        <v>17</v>
      </c>
      <c r="J104" s="5" t="s">
        <v>17</v>
      </c>
      <c r="K104" s="5" t="s">
        <v>17</v>
      </c>
      <c r="L104" s="5" t="s">
        <v>17</v>
      </c>
      <c r="M104" s="5" t="s">
        <v>17</v>
      </c>
      <c r="N104" s="5" t="s">
        <v>17</v>
      </c>
      <c r="O104" s="2" t="s">
        <v>20</v>
      </c>
    </row>
    <row r="105" spans="2:15" ht="24" x14ac:dyDescent="0.15">
      <c r="B105" s="41"/>
      <c r="C105" s="4" t="s">
        <v>17</v>
      </c>
      <c r="D105" s="4" t="s">
        <v>17</v>
      </c>
      <c r="E105" s="4" t="s">
        <v>17</v>
      </c>
      <c r="F105" s="4" t="s">
        <v>17</v>
      </c>
      <c r="G105" s="4" t="s">
        <v>17</v>
      </c>
      <c r="H105" s="4" t="s">
        <v>17</v>
      </c>
      <c r="I105" s="4" t="s">
        <v>17</v>
      </c>
      <c r="J105" s="4" t="s">
        <v>17</v>
      </c>
      <c r="K105" s="4" t="s">
        <v>17</v>
      </c>
      <c r="L105" s="4" t="s">
        <v>17</v>
      </c>
      <c r="M105" s="4" t="s">
        <v>17</v>
      </c>
      <c r="N105" s="4" t="s">
        <v>17</v>
      </c>
      <c r="O105" s="2" t="s">
        <v>19</v>
      </c>
    </row>
    <row r="106" spans="2:15" ht="24" x14ac:dyDescent="0.15">
      <c r="B106" s="41"/>
      <c r="C106" s="4" t="s">
        <v>17</v>
      </c>
      <c r="D106" s="4" t="s">
        <v>17</v>
      </c>
      <c r="E106" s="4" t="s">
        <v>17</v>
      </c>
      <c r="F106" s="4" t="s">
        <v>17</v>
      </c>
      <c r="G106" s="4" t="s">
        <v>17</v>
      </c>
      <c r="H106" s="4" t="s">
        <v>17</v>
      </c>
      <c r="I106" s="4" t="s">
        <v>17</v>
      </c>
      <c r="J106" s="4" t="s">
        <v>17</v>
      </c>
      <c r="K106" s="4" t="s">
        <v>17</v>
      </c>
      <c r="L106" s="4" t="s">
        <v>17</v>
      </c>
      <c r="M106" s="4" t="s">
        <v>17</v>
      </c>
      <c r="N106" s="4" t="s">
        <v>17</v>
      </c>
      <c r="O106" s="2" t="s">
        <v>18</v>
      </c>
    </row>
    <row r="107" spans="2:15" ht="14" x14ac:dyDescent="0.15">
      <c r="B107" s="42"/>
      <c r="C107" s="3" t="s">
        <v>17</v>
      </c>
      <c r="D107" s="3" t="s">
        <v>17</v>
      </c>
      <c r="E107" s="3" t="s">
        <v>17</v>
      </c>
      <c r="F107" s="3" t="s">
        <v>17</v>
      </c>
      <c r="G107" s="3" t="s">
        <v>17</v>
      </c>
      <c r="H107" s="3" t="s">
        <v>17</v>
      </c>
      <c r="I107" s="3" t="s">
        <v>17</v>
      </c>
      <c r="J107" s="3" t="s">
        <v>17</v>
      </c>
      <c r="K107" s="3" t="s">
        <v>17</v>
      </c>
      <c r="L107" s="3" t="s">
        <v>17</v>
      </c>
      <c r="M107" s="3" t="s">
        <v>17</v>
      </c>
      <c r="N107" s="3" t="s">
        <v>17</v>
      </c>
      <c r="O107" s="2" t="s">
        <v>16</v>
      </c>
    </row>
  </sheetData>
  <mergeCells count="10">
    <mergeCell ref="B100:B103"/>
    <mergeCell ref="B104:B107"/>
    <mergeCell ref="AB25:AD25"/>
    <mergeCell ref="AE25:AG25"/>
    <mergeCell ref="B76:B79"/>
    <mergeCell ref="B80:B83"/>
    <mergeCell ref="B84:B87"/>
    <mergeCell ref="B88:B91"/>
    <mergeCell ref="B92:B95"/>
    <mergeCell ref="B96:B99"/>
  </mergeCells>
  <pageMargins left="0.78740157499999996" right="0.78740157499999996" top="0.984251969" bottom="0.984251969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F5B5C-9003-FF4C-9A52-46D128148823}">
  <dimension ref="A2:CU107"/>
  <sheetViews>
    <sheetView topLeftCell="V1" workbookViewId="0">
      <selection activeCell="AH26" sqref="AH26"/>
    </sheetView>
  </sheetViews>
  <sheetFormatPr baseColWidth="10" defaultColWidth="9.1640625" defaultRowHeight="13" x14ac:dyDescent="0.15"/>
  <cols>
    <col min="1" max="1" width="20.6640625" style="1" customWidth="1"/>
    <col min="2" max="2" width="12.6640625" style="1" customWidth="1"/>
    <col min="3" max="33" width="9.1640625" style="1"/>
    <col min="34" max="34" width="18.6640625" style="1" bestFit="1" customWidth="1"/>
    <col min="35" max="16384" width="9.1640625" style="1"/>
  </cols>
  <sheetData>
    <row r="2" spans="1:2" x14ac:dyDescent="0.15">
      <c r="A2" s="1" t="s">
        <v>153</v>
      </c>
      <c r="B2" s="1" t="s">
        <v>169</v>
      </c>
    </row>
    <row r="4" spans="1:2" x14ac:dyDescent="0.15">
      <c r="A4" s="1" t="s">
        <v>152</v>
      </c>
    </row>
    <row r="5" spans="1:2" x14ac:dyDescent="0.15">
      <c r="A5" s="1" t="s">
        <v>151</v>
      </c>
    </row>
    <row r="6" spans="1:2" x14ac:dyDescent="0.15">
      <c r="A6" s="1" t="s">
        <v>150</v>
      </c>
      <c r="B6" s="1" t="s">
        <v>149</v>
      </c>
    </row>
    <row r="7" spans="1:2" x14ac:dyDescent="0.15">
      <c r="A7" s="1" t="s">
        <v>148</v>
      </c>
      <c r="B7" s="32">
        <v>44078</v>
      </c>
    </row>
    <row r="8" spans="1:2" x14ac:dyDescent="0.15">
      <c r="A8" s="1" t="s">
        <v>127</v>
      </c>
      <c r="B8" s="31">
        <v>0.37576388888888884</v>
      </c>
    </row>
    <row r="9" spans="1:2" x14ac:dyDescent="0.15">
      <c r="A9" s="1" t="s">
        <v>147</v>
      </c>
      <c r="B9" s="1" t="s">
        <v>146</v>
      </c>
    </row>
    <row r="10" spans="1:2" x14ac:dyDescent="0.15">
      <c r="A10" s="1" t="s">
        <v>145</v>
      </c>
      <c r="B10" s="1" t="s">
        <v>144</v>
      </c>
    </row>
    <row r="11" spans="1:2" x14ac:dyDescent="0.15">
      <c r="A11" s="1" t="s">
        <v>143</v>
      </c>
      <c r="B11" s="1" t="s">
        <v>142</v>
      </c>
    </row>
    <row r="13" spans="1:2" ht="14" x14ac:dyDescent="0.15">
      <c r="A13" s="15" t="s">
        <v>141</v>
      </c>
      <c r="B13" s="14"/>
    </row>
    <row r="14" spans="1:2" x14ac:dyDescent="0.15">
      <c r="A14" s="1" t="s">
        <v>140</v>
      </c>
      <c r="B14" s="1" t="s">
        <v>139</v>
      </c>
    </row>
    <row r="15" spans="1:2" x14ac:dyDescent="0.15">
      <c r="A15" s="1" t="s">
        <v>138</v>
      </c>
    </row>
    <row r="16" spans="1:2" x14ac:dyDescent="0.15">
      <c r="A16" s="1" t="s">
        <v>137</v>
      </c>
      <c r="B16" s="1" t="s">
        <v>136</v>
      </c>
    </row>
    <row r="17" spans="1:99" x14ac:dyDescent="0.15">
      <c r="A17" s="1" t="s">
        <v>135</v>
      </c>
      <c r="B17" s="1" t="s">
        <v>134</v>
      </c>
    </row>
    <row r="18" spans="1:99" x14ac:dyDescent="0.15">
      <c r="B18" s="1" t="s">
        <v>176</v>
      </c>
    </row>
    <row r="19" spans="1:99" x14ac:dyDescent="0.15">
      <c r="B19" s="1" t="s">
        <v>132</v>
      </c>
      <c r="AH19" s="1" t="s">
        <v>173</v>
      </c>
      <c r="AI19" s="1">
        <f>100-AI20</f>
        <v>62.722483381029718</v>
      </c>
    </row>
    <row r="20" spans="1:99" x14ac:dyDescent="0.15">
      <c r="B20" s="1" t="s">
        <v>131</v>
      </c>
      <c r="AH20" s="1" t="s">
        <v>172</v>
      </c>
      <c r="AI20" s="1">
        <f>(AI22/VCPO_EziG_gunimmobilized!Y21)*100</f>
        <v>37.277516618970282</v>
      </c>
    </row>
    <row r="21" spans="1:99" x14ac:dyDescent="0.15">
      <c r="A21" s="1" t="s">
        <v>130</v>
      </c>
    </row>
    <row r="22" spans="1:99" x14ac:dyDescent="0.15">
      <c r="AI22" s="1">
        <f>AVERAGE(AH23:AJ23)</f>
        <v>1.7906862745098034E-3</v>
      </c>
    </row>
    <row r="23" spans="1:99" x14ac:dyDescent="0.15">
      <c r="A23" s="15">
        <v>582</v>
      </c>
      <c r="B23" s="14"/>
      <c r="AH23" s="1">
        <f>SLOPE(AH26:AH41,$B$26:$B$41)</f>
        <v>2.2911764705882344E-3</v>
      </c>
      <c r="AI23" s="1">
        <f>SLOPE(AI26:AI41,$B$26:$B$41)</f>
        <v>1.5713235294117641E-3</v>
      </c>
      <c r="AJ23" s="1">
        <f>SLOPE(AJ26:AJ41,$B$26:$B$41)</f>
        <v>1.5095588235294118E-3</v>
      </c>
    </row>
    <row r="25" spans="1:99" ht="14" x14ac:dyDescent="0.15">
      <c r="B25" s="8" t="s">
        <v>127</v>
      </c>
      <c r="C25" s="8" t="s">
        <v>126</v>
      </c>
      <c r="D25" s="8" t="s">
        <v>161</v>
      </c>
      <c r="E25" s="8" t="s">
        <v>160</v>
      </c>
      <c r="F25" s="8" t="s">
        <v>159</v>
      </c>
      <c r="G25" s="8" t="s">
        <v>158</v>
      </c>
      <c r="H25" s="8" t="s">
        <v>157</v>
      </c>
      <c r="I25" s="8" t="s">
        <v>156</v>
      </c>
      <c r="J25" s="8" t="s">
        <v>119</v>
      </c>
      <c r="K25" s="8" t="s">
        <v>118</v>
      </c>
      <c r="L25" s="8" t="s">
        <v>117</v>
      </c>
      <c r="M25" s="8" t="s">
        <v>116</v>
      </c>
      <c r="N25" s="8" t="s">
        <v>115</v>
      </c>
      <c r="O25" s="8" t="s">
        <v>114</v>
      </c>
      <c r="P25" s="8" t="s">
        <v>113</v>
      </c>
      <c r="Q25" s="8" t="s">
        <v>112</v>
      </c>
      <c r="R25" s="8" t="s">
        <v>111</v>
      </c>
      <c r="S25" s="8" t="s">
        <v>110</v>
      </c>
      <c r="T25" s="8" t="s">
        <v>109</v>
      </c>
      <c r="U25" s="8" t="s">
        <v>108</v>
      </c>
      <c r="V25" s="8" t="s">
        <v>107</v>
      </c>
      <c r="W25" s="8" t="s">
        <v>106</v>
      </c>
      <c r="X25" s="8" t="s">
        <v>105</v>
      </c>
      <c r="Y25" s="8" t="s">
        <v>104</v>
      </c>
      <c r="Z25" s="8" t="s">
        <v>103</v>
      </c>
      <c r="AA25" s="8" t="s">
        <v>102</v>
      </c>
      <c r="AB25" s="8" t="s">
        <v>101</v>
      </c>
      <c r="AC25" s="8" t="s">
        <v>100</v>
      </c>
      <c r="AD25" s="8" t="s">
        <v>99</v>
      </c>
      <c r="AE25" s="8" t="s">
        <v>98</v>
      </c>
      <c r="AF25" s="8" t="s">
        <v>97</v>
      </c>
      <c r="AG25" s="8" t="s">
        <v>96</v>
      </c>
      <c r="AH25" s="54" t="s">
        <v>175</v>
      </c>
      <c r="AI25" s="53"/>
      <c r="AJ25" s="52"/>
      <c r="AK25" s="8" t="s">
        <v>92</v>
      </c>
      <c r="AL25" s="8" t="s">
        <v>91</v>
      </c>
      <c r="AM25" s="8" t="s">
        <v>90</v>
      </c>
      <c r="AN25" s="8" t="s">
        <v>89</v>
      </c>
      <c r="AO25" s="8" t="s">
        <v>88</v>
      </c>
      <c r="AP25" s="8" t="s">
        <v>87</v>
      </c>
      <c r="AQ25" s="8" t="s">
        <v>86</v>
      </c>
      <c r="AR25" s="8" t="s">
        <v>85</v>
      </c>
      <c r="AS25" s="8" t="s">
        <v>84</v>
      </c>
      <c r="AT25" s="8" t="s">
        <v>83</v>
      </c>
      <c r="AU25" s="8" t="s">
        <v>82</v>
      </c>
      <c r="AV25" s="8" t="s">
        <v>81</v>
      </c>
      <c r="AW25" s="8" t="s">
        <v>80</v>
      </c>
      <c r="AX25" s="8" t="s">
        <v>79</v>
      </c>
      <c r="AY25" s="8" t="s">
        <v>78</v>
      </c>
      <c r="AZ25" s="8" t="s">
        <v>77</v>
      </c>
      <c r="BA25" s="8" t="s">
        <v>76</v>
      </c>
      <c r="BB25" s="8" t="s">
        <v>75</v>
      </c>
      <c r="BC25" s="8" t="s">
        <v>74</v>
      </c>
      <c r="BD25" s="8" t="s">
        <v>73</v>
      </c>
      <c r="BE25" s="8" t="s">
        <v>72</v>
      </c>
      <c r="BF25" s="8" t="s">
        <v>71</v>
      </c>
      <c r="BG25" s="8" t="s">
        <v>70</v>
      </c>
      <c r="BH25" s="8" t="s">
        <v>69</v>
      </c>
      <c r="BI25" s="8" t="s">
        <v>68</v>
      </c>
      <c r="BJ25" s="8" t="s">
        <v>67</v>
      </c>
      <c r="BK25" s="8" t="s">
        <v>66</v>
      </c>
      <c r="BL25" s="8" t="s">
        <v>65</v>
      </c>
      <c r="BM25" s="8" t="s">
        <v>64</v>
      </c>
      <c r="BN25" s="8" t="s">
        <v>63</v>
      </c>
      <c r="BO25" s="8" t="s">
        <v>62</v>
      </c>
      <c r="BP25" s="8" t="s">
        <v>61</v>
      </c>
      <c r="BQ25" s="8" t="s">
        <v>60</v>
      </c>
      <c r="BR25" s="8" t="s">
        <v>59</v>
      </c>
      <c r="BS25" s="8" t="s">
        <v>58</v>
      </c>
      <c r="BT25" s="8" t="s">
        <v>57</v>
      </c>
      <c r="BU25" s="8" t="s">
        <v>56</v>
      </c>
      <c r="BV25" s="8" t="s">
        <v>55</v>
      </c>
      <c r="BW25" s="8" t="s">
        <v>54</v>
      </c>
      <c r="BX25" s="8" t="s">
        <v>53</v>
      </c>
      <c r="BY25" s="8" t="s">
        <v>52</v>
      </c>
      <c r="BZ25" s="8" t="s">
        <v>51</v>
      </c>
      <c r="CA25" s="8" t="s">
        <v>50</v>
      </c>
      <c r="CB25" s="8" t="s">
        <v>49</v>
      </c>
      <c r="CC25" s="8" t="s">
        <v>48</v>
      </c>
      <c r="CD25" s="8" t="s">
        <v>47</v>
      </c>
      <c r="CE25" s="8" t="s">
        <v>46</v>
      </c>
      <c r="CF25" s="8" t="s">
        <v>45</v>
      </c>
      <c r="CG25" s="8" t="s">
        <v>44</v>
      </c>
      <c r="CH25" s="8" t="s">
        <v>43</v>
      </c>
      <c r="CI25" s="8" t="s">
        <v>42</v>
      </c>
      <c r="CJ25" s="8" t="s">
        <v>41</v>
      </c>
      <c r="CK25" s="8" t="s">
        <v>40</v>
      </c>
      <c r="CL25" s="8" t="s">
        <v>39</v>
      </c>
      <c r="CM25" s="8" t="s">
        <v>38</v>
      </c>
      <c r="CN25" s="8" t="s">
        <v>37</v>
      </c>
      <c r="CO25" s="8" t="s">
        <v>36</v>
      </c>
      <c r="CP25" s="8" t="s">
        <v>35</v>
      </c>
      <c r="CQ25" s="8" t="s">
        <v>34</v>
      </c>
      <c r="CR25" s="8" t="s">
        <v>33</v>
      </c>
      <c r="CS25" s="8" t="s">
        <v>32</v>
      </c>
      <c r="CT25" s="8" t="s">
        <v>31</v>
      </c>
      <c r="CU25" s="8" t="s">
        <v>30</v>
      </c>
    </row>
    <row r="26" spans="1:99" x14ac:dyDescent="0.15">
      <c r="B26" s="18">
        <v>0</v>
      </c>
      <c r="C26" s="18">
        <v>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>
        <v>1.3080000000000001</v>
      </c>
      <c r="AI26" s="18">
        <v>1.331</v>
      </c>
      <c r="AJ26" s="18">
        <v>1.3089999999999999</v>
      </c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</row>
    <row r="27" spans="1:99" x14ac:dyDescent="0.15">
      <c r="B27" s="18">
        <f>B26+4</f>
        <v>4</v>
      </c>
      <c r="C27" s="18">
        <v>0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>
        <v>1.321</v>
      </c>
      <c r="AI27" s="18">
        <v>1.333</v>
      </c>
      <c r="AJ27" s="18">
        <v>1.3140000000000001</v>
      </c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</row>
    <row r="28" spans="1:99" x14ac:dyDescent="0.15">
      <c r="B28" s="18">
        <f>B27+4</f>
        <v>8</v>
      </c>
      <c r="C28" s="18">
        <v>0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>
        <v>1.333</v>
      </c>
      <c r="AI28" s="18">
        <v>1.3380000000000001</v>
      </c>
      <c r="AJ28" s="18">
        <v>1.3169999999999999</v>
      </c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</row>
    <row r="29" spans="1:99" x14ac:dyDescent="0.15">
      <c r="B29" s="18">
        <f>B28+4</f>
        <v>12</v>
      </c>
      <c r="C29" s="18">
        <v>0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>
        <v>1.343</v>
      </c>
      <c r="AI29" s="18">
        <v>1.3440000000000001</v>
      </c>
      <c r="AJ29" s="18">
        <v>1.32</v>
      </c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</row>
    <row r="30" spans="1:99" x14ac:dyDescent="0.15">
      <c r="B30" s="18">
        <f>B29+4</f>
        <v>16</v>
      </c>
      <c r="C30" s="18">
        <v>0</v>
      </c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>
        <v>1.353</v>
      </c>
      <c r="AI30" s="18">
        <v>1.351</v>
      </c>
      <c r="AJ30" s="18">
        <v>1.3260000000000001</v>
      </c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</row>
    <row r="31" spans="1:99" x14ac:dyDescent="0.15">
      <c r="B31" s="18">
        <f>B30+4</f>
        <v>20</v>
      </c>
      <c r="C31" s="18">
        <v>0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>
        <v>1.3620000000000001</v>
      </c>
      <c r="AI31" s="18">
        <v>1.3560000000000001</v>
      </c>
      <c r="AJ31" s="18">
        <v>1.331</v>
      </c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</row>
    <row r="32" spans="1:99" x14ac:dyDescent="0.15">
      <c r="B32" s="18">
        <f>B31+4</f>
        <v>24</v>
      </c>
      <c r="C32" s="18">
        <v>0</v>
      </c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>
        <v>1.3680000000000001</v>
      </c>
      <c r="AI32" s="18">
        <v>1.363</v>
      </c>
      <c r="AJ32" s="18">
        <v>1.337</v>
      </c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</row>
    <row r="33" spans="2:99" x14ac:dyDescent="0.15">
      <c r="B33" s="18">
        <f>B32+4</f>
        <v>28</v>
      </c>
      <c r="C33" s="18">
        <v>0</v>
      </c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>
        <v>1.379</v>
      </c>
      <c r="AI33" s="18">
        <v>1.37</v>
      </c>
      <c r="AJ33" s="18">
        <v>1.3420000000000001</v>
      </c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</row>
    <row r="34" spans="2:99" x14ac:dyDescent="0.15">
      <c r="B34" s="18">
        <f>B33+4</f>
        <v>32</v>
      </c>
      <c r="C34" s="18">
        <v>0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>
        <v>1.387</v>
      </c>
      <c r="AI34" s="18">
        <v>1.3759999999999999</v>
      </c>
      <c r="AJ34" s="18">
        <v>1.35</v>
      </c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</row>
    <row r="35" spans="2:99" x14ac:dyDescent="0.15">
      <c r="B35" s="18">
        <f>B34+4</f>
        <v>36</v>
      </c>
      <c r="C35" s="18">
        <v>0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>
        <v>1.3959999999999999</v>
      </c>
      <c r="AI35" s="18">
        <v>1.383</v>
      </c>
      <c r="AJ35" s="18">
        <v>1.3560000000000001</v>
      </c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  <c r="CU35" s="18"/>
    </row>
    <row r="36" spans="2:99" x14ac:dyDescent="0.15">
      <c r="B36" s="18">
        <f>B35+4</f>
        <v>40</v>
      </c>
      <c r="C36" s="18">
        <v>0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>
        <v>1.407</v>
      </c>
      <c r="AI36" s="18">
        <v>1.389</v>
      </c>
      <c r="AJ36" s="18">
        <v>1.363</v>
      </c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  <c r="CU36" s="18"/>
    </row>
    <row r="37" spans="2:99" x14ac:dyDescent="0.15">
      <c r="B37" s="18">
        <f>B36+4</f>
        <v>44</v>
      </c>
      <c r="C37" s="18">
        <v>0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>
        <v>1.4139999999999999</v>
      </c>
      <c r="AI37" s="18">
        <v>1.3939999999999999</v>
      </c>
      <c r="AJ37" s="18">
        <v>1.3680000000000001</v>
      </c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</row>
    <row r="38" spans="2:99" x14ac:dyDescent="0.15">
      <c r="B38" s="18">
        <f>B37+4</f>
        <v>48</v>
      </c>
      <c r="C38" s="18">
        <v>0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>
        <v>1.4219999999999999</v>
      </c>
      <c r="AI38" s="18">
        <v>1.4</v>
      </c>
      <c r="AJ38" s="18">
        <v>1.375</v>
      </c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</row>
    <row r="39" spans="2:99" x14ac:dyDescent="0.15">
      <c r="B39" s="18">
        <f>B38+4</f>
        <v>52</v>
      </c>
      <c r="C39" s="18">
        <v>0</v>
      </c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>
        <v>1.4330000000000001</v>
      </c>
      <c r="AI39" s="18">
        <v>1.41</v>
      </c>
      <c r="AJ39" s="18">
        <v>1.383</v>
      </c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/>
    </row>
    <row r="40" spans="2:99" x14ac:dyDescent="0.15">
      <c r="B40" s="18">
        <f>B39+4</f>
        <v>56</v>
      </c>
      <c r="C40" s="18">
        <v>0</v>
      </c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>
        <v>1.44</v>
      </c>
      <c r="AI40" s="18">
        <v>1.415</v>
      </c>
      <c r="AJ40" s="18">
        <v>1.391</v>
      </c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</row>
    <row r="41" spans="2:99" x14ac:dyDescent="0.15">
      <c r="B41" s="18">
        <f>B40+4</f>
        <v>60</v>
      </c>
      <c r="C41" s="18">
        <v>0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>
        <v>1.45</v>
      </c>
      <c r="AI41" s="18">
        <v>1.423</v>
      </c>
      <c r="AJ41" s="18">
        <v>1.4</v>
      </c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</row>
    <row r="42" spans="2:99" x14ac:dyDescent="0.15">
      <c r="B42" s="18">
        <f>B41+4</f>
        <v>64</v>
      </c>
      <c r="C42" s="18">
        <v>0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>
        <v>1.458</v>
      </c>
      <c r="AI42" s="18">
        <v>1.43</v>
      </c>
      <c r="AJ42" s="18">
        <v>1.405</v>
      </c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</row>
    <row r="43" spans="2:99" x14ac:dyDescent="0.15">
      <c r="B43" s="18">
        <f>B42+4</f>
        <v>68</v>
      </c>
      <c r="C43" s="18">
        <v>0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>
        <v>1.466</v>
      </c>
      <c r="AI43" s="18">
        <v>1.4379999999999999</v>
      </c>
      <c r="AJ43" s="18">
        <v>1.413</v>
      </c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</row>
    <row r="44" spans="2:99" x14ac:dyDescent="0.15">
      <c r="B44" s="18">
        <f>B43+4</f>
        <v>72</v>
      </c>
      <c r="C44" s="18">
        <v>0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>
        <v>1.4730000000000001</v>
      </c>
      <c r="AI44" s="18">
        <v>1.446</v>
      </c>
      <c r="AJ44" s="18">
        <v>1.42</v>
      </c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</row>
    <row r="45" spans="2:99" x14ac:dyDescent="0.15">
      <c r="B45" s="18">
        <f>B44+4</f>
        <v>76</v>
      </c>
      <c r="C45" s="18">
        <v>0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>
        <v>1.484</v>
      </c>
      <c r="AI45" s="18">
        <v>1.4530000000000001</v>
      </c>
      <c r="AJ45" s="18">
        <v>1.425</v>
      </c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</row>
    <row r="46" spans="2:99" x14ac:dyDescent="0.15">
      <c r="B46" s="18">
        <f>B45+4</f>
        <v>80</v>
      </c>
      <c r="C46" s="18">
        <v>0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>
        <v>1.49</v>
      </c>
      <c r="AI46" s="18">
        <v>1.46</v>
      </c>
      <c r="AJ46" s="18">
        <v>1.4339999999999999</v>
      </c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</row>
    <row r="47" spans="2:99" x14ac:dyDescent="0.15">
      <c r="B47" s="18">
        <f>B46+4</f>
        <v>84</v>
      </c>
      <c r="C47" s="18">
        <v>0</v>
      </c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>
        <v>1.498</v>
      </c>
      <c r="AI47" s="18">
        <v>1.4670000000000001</v>
      </c>
      <c r="AJ47" s="18">
        <v>1.44</v>
      </c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C47" s="18"/>
      <c r="CD47" s="18"/>
      <c r="CE47" s="18"/>
      <c r="CF47" s="18"/>
      <c r="CG47" s="18"/>
      <c r="CH47" s="18"/>
      <c r="CI47" s="18"/>
      <c r="CJ47" s="18"/>
      <c r="CK47" s="18"/>
      <c r="CL47" s="18"/>
      <c r="CM47" s="18"/>
      <c r="CN47" s="18"/>
      <c r="CO47" s="18"/>
      <c r="CP47" s="18"/>
      <c r="CQ47" s="18"/>
      <c r="CR47" s="18"/>
      <c r="CS47" s="18"/>
      <c r="CT47" s="18"/>
      <c r="CU47" s="18"/>
    </row>
    <row r="48" spans="2:99" x14ac:dyDescent="0.15">
      <c r="B48" s="18">
        <f>B47+4</f>
        <v>88</v>
      </c>
      <c r="C48" s="18">
        <v>0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>
        <v>1.508</v>
      </c>
      <c r="AI48" s="18">
        <v>1.4710000000000001</v>
      </c>
      <c r="AJ48" s="18">
        <v>1.448</v>
      </c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18"/>
      <c r="BY48" s="18"/>
      <c r="BZ48" s="18"/>
      <c r="CA48" s="18"/>
      <c r="CB48" s="18"/>
      <c r="CC48" s="18"/>
      <c r="CD48" s="18"/>
      <c r="CE48" s="18"/>
      <c r="CF48" s="18"/>
      <c r="CG48" s="18"/>
      <c r="CH48" s="18"/>
      <c r="CI48" s="18"/>
      <c r="CJ48" s="18"/>
      <c r="CK48" s="18"/>
      <c r="CL48" s="18"/>
      <c r="CM48" s="18"/>
      <c r="CN48" s="18"/>
      <c r="CO48" s="18"/>
      <c r="CP48" s="18"/>
      <c r="CQ48" s="18"/>
      <c r="CR48" s="18"/>
      <c r="CS48" s="18"/>
      <c r="CT48" s="18"/>
      <c r="CU48" s="18"/>
    </row>
    <row r="49" spans="2:99" x14ac:dyDescent="0.15">
      <c r="B49" s="18">
        <f>B48+4</f>
        <v>92</v>
      </c>
      <c r="C49" s="18">
        <v>0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>
        <v>1.5169999999999999</v>
      </c>
      <c r="AI49" s="18">
        <v>1.482</v>
      </c>
      <c r="AJ49" s="18">
        <v>1.454</v>
      </c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  <c r="BW49" s="18"/>
      <c r="BX49" s="18"/>
      <c r="BY49" s="18"/>
      <c r="BZ49" s="18"/>
      <c r="CA49" s="18"/>
      <c r="CB49" s="18"/>
      <c r="CC49" s="18"/>
      <c r="CD49" s="18"/>
      <c r="CE49" s="18"/>
      <c r="CF49" s="18"/>
      <c r="CG49" s="18"/>
      <c r="CH49" s="18"/>
      <c r="CI49" s="18"/>
      <c r="CJ49" s="18"/>
      <c r="CK49" s="18"/>
      <c r="CL49" s="18"/>
      <c r="CM49" s="18"/>
      <c r="CN49" s="18"/>
      <c r="CO49" s="18"/>
      <c r="CP49" s="18"/>
      <c r="CQ49" s="18"/>
      <c r="CR49" s="18"/>
      <c r="CS49" s="18"/>
      <c r="CT49" s="18"/>
      <c r="CU49" s="18"/>
    </row>
    <row r="50" spans="2:99" x14ac:dyDescent="0.15">
      <c r="B50" s="18">
        <f>B49+4</f>
        <v>96</v>
      </c>
      <c r="C50" s="18">
        <v>0</v>
      </c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>
        <v>1.526</v>
      </c>
      <c r="AI50" s="18">
        <v>1.488</v>
      </c>
      <c r="AJ50" s="18">
        <v>1.46</v>
      </c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</row>
    <row r="51" spans="2:99" x14ac:dyDescent="0.15">
      <c r="B51" s="18">
        <f>B50+4</f>
        <v>100</v>
      </c>
      <c r="C51" s="18">
        <v>0</v>
      </c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>
        <v>1.5329999999999999</v>
      </c>
      <c r="AI51" s="18">
        <v>1.4950000000000001</v>
      </c>
      <c r="AJ51" s="18">
        <v>1.4650000000000001</v>
      </c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  <c r="CC51" s="18"/>
      <c r="CD51" s="18"/>
      <c r="CE51" s="18"/>
      <c r="CF51" s="18"/>
      <c r="CG51" s="18"/>
      <c r="CH51" s="18"/>
      <c r="CI51" s="18"/>
      <c r="CJ51" s="18"/>
      <c r="CK51" s="18"/>
      <c r="CL51" s="18"/>
      <c r="CM51" s="18"/>
      <c r="CN51" s="18"/>
      <c r="CO51" s="18"/>
      <c r="CP51" s="18"/>
      <c r="CQ51" s="18"/>
      <c r="CR51" s="18"/>
      <c r="CS51" s="18"/>
      <c r="CT51" s="18"/>
      <c r="CU51" s="18"/>
    </row>
    <row r="52" spans="2:99" x14ac:dyDescent="0.15">
      <c r="B52" s="18">
        <f>B51+4</f>
        <v>104</v>
      </c>
      <c r="C52" s="18">
        <v>0</v>
      </c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>
        <v>1.54</v>
      </c>
      <c r="AI52" s="18">
        <v>1.5029999999999999</v>
      </c>
      <c r="AJ52" s="18">
        <v>1.476</v>
      </c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18"/>
      <c r="CS52" s="18"/>
      <c r="CT52" s="18"/>
      <c r="CU52" s="18"/>
    </row>
    <row r="53" spans="2:99" x14ac:dyDescent="0.15">
      <c r="B53" s="18">
        <f>B52+4</f>
        <v>108</v>
      </c>
      <c r="C53" s="18">
        <v>0</v>
      </c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>
        <v>1.552</v>
      </c>
      <c r="AI53" s="18">
        <v>1.508</v>
      </c>
      <c r="AJ53" s="18">
        <v>1.482</v>
      </c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  <c r="BV53" s="18"/>
      <c r="BW53" s="18"/>
      <c r="BX53" s="18"/>
      <c r="BY53" s="18"/>
      <c r="BZ53" s="18"/>
      <c r="CA53" s="18"/>
      <c r="CB53" s="18"/>
      <c r="CC53" s="18"/>
      <c r="CD53" s="18"/>
      <c r="CE53" s="18"/>
      <c r="CF53" s="18"/>
      <c r="CG53" s="18"/>
      <c r="CH53" s="18"/>
      <c r="CI53" s="18"/>
      <c r="CJ53" s="18"/>
      <c r="CK53" s="18"/>
      <c r="CL53" s="18"/>
      <c r="CM53" s="18"/>
      <c r="CN53" s="18"/>
      <c r="CO53" s="18"/>
      <c r="CP53" s="18"/>
      <c r="CQ53" s="18"/>
      <c r="CR53" s="18"/>
      <c r="CS53" s="18"/>
      <c r="CT53" s="18"/>
      <c r="CU53" s="18"/>
    </row>
    <row r="54" spans="2:99" x14ac:dyDescent="0.15">
      <c r="B54" s="18">
        <f>B53+4</f>
        <v>112</v>
      </c>
      <c r="C54" s="18">
        <v>0</v>
      </c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>
        <v>1.5609999999999999</v>
      </c>
      <c r="AI54" s="18">
        <v>1.5149999999999999</v>
      </c>
      <c r="AJ54" s="18">
        <v>1.4890000000000001</v>
      </c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  <c r="BU54" s="18"/>
      <c r="BV54" s="18"/>
      <c r="BW54" s="18"/>
      <c r="BX54" s="18"/>
      <c r="BY54" s="18"/>
      <c r="BZ54" s="18"/>
      <c r="CA54" s="18"/>
      <c r="CB54" s="18"/>
      <c r="CC54" s="18"/>
      <c r="CD54" s="18"/>
      <c r="CE54" s="18"/>
      <c r="CF54" s="18"/>
      <c r="CG54" s="18"/>
      <c r="CH54" s="18"/>
      <c r="CI54" s="18"/>
      <c r="CJ54" s="18"/>
      <c r="CK54" s="18"/>
      <c r="CL54" s="18"/>
      <c r="CM54" s="18"/>
      <c r="CN54" s="18"/>
      <c r="CO54" s="18"/>
      <c r="CP54" s="18"/>
      <c r="CQ54" s="18"/>
      <c r="CR54" s="18"/>
      <c r="CS54" s="18"/>
      <c r="CT54" s="18"/>
      <c r="CU54" s="18"/>
    </row>
    <row r="55" spans="2:99" x14ac:dyDescent="0.15">
      <c r="B55" s="18">
        <f>B54+4</f>
        <v>116</v>
      </c>
      <c r="C55" s="18">
        <v>0</v>
      </c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>
        <v>1.5669999999999999</v>
      </c>
      <c r="AI55" s="18">
        <v>1.5249999999999999</v>
      </c>
      <c r="AJ55" s="18">
        <v>1.4950000000000001</v>
      </c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X55" s="18"/>
      <c r="BY55" s="18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18"/>
      <c r="CS55" s="18"/>
      <c r="CT55" s="18"/>
      <c r="CU55" s="18"/>
    </row>
    <row r="56" spans="2:99" x14ac:dyDescent="0.15">
      <c r="B56" s="18">
        <f>B55+4</f>
        <v>120</v>
      </c>
      <c r="C56" s="18">
        <v>0</v>
      </c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>
        <v>1.575</v>
      </c>
      <c r="AI56" s="18">
        <v>1.5309999999999999</v>
      </c>
      <c r="AJ56" s="18">
        <v>1.504</v>
      </c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18"/>
      <c r="BU56" s="18"/>
      <c r="BV56" s="18"/>
      <c r="BW56" s="18"/>
      <c r="BX56" s="18"/>
      <c r="BY56" s="18"/>
      <c r="BZ56" s="18"/>
      <c r="CA56" s="18"/>
      <c r="CB56" s="18"/>
      <c r="CC56" s="18"/>
      <c r="CD56" s="18"/>
      <c r="CE56" s="18"/>
      <c r="CF56" s="18"/>
      <c r="CG56" s="18"/>
      <c r="CH56" s="18"/>
      <c r="CI56" s="18"/>
      <c r="CJ56" s="18"/>
      <c r="CK56" s="18"/>
      <c r="CL56" s="18"/>
      <c r="CM56" s="18"/>
      <c r="CN56" s="18"/>
      <c r="CO56" s="18"/>
      <c r="CP56" s="18"/>
      <c r="CQ56" s="18"/>
      <c r="CR56" s="18"/>
      <c r="CS56" s="18"/>
      <c r="CT56" s="18"/>
      <c r="CU56" s="18"/>
    </row>
    <row r="57" spans="2:99" x14ac:dyDescent="0.15">
      <c r="B57" s="18">
        <f>B56+4</f>
        <v>124</v>
      </c>
      <c r="C57" s="18">
        <v>0</v>
      </c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>
        <v>1.5840000000000001</v>
      </c>
      <c r="AI57" s="18">
        <v>1.538</v>
      </c>
      <c r="AJ57" s="18">
        <v>1.51</v>
      </c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  <c r="BT57" s="18"/>
      <c r="BU57" s="18"/>
      <c r="BV57" s="18"/>
      <c r="BW57" s="18"/>
      <c r="BX57" s="18"/>
      <c r="BY57" s="18"/>
      <c r="BZ57" s="18"/>
      <c r="CA57" s="18"/>
      <c r="CB57" s="18"/>
      <c r="CC57" s="18"/>
      <c r="CD57" s="18"/>
      <c r="CE57" s="18"/>
      <c r="CF57" s="18"/>
      <c r="CG57" s="18"/>
      <c r="CH57" s="18"/>
      <c r="CI57" s="18"/>
      <c r="CJ57" s="18"/>
      <c r="CK57" s="18"/>
      <c r="CL57" s="18"/>
      <c r="CM57" s="18"/>
      <c r="CN57" s="18"/>
      <c r="CO57" s="18"/>
      <c r="CP57" s="18"/>
      <c r="CQ57" s="18"/>
      <c r="CR57" s="18"/>
      <c r="CS57" s="18"/>
      <c r="CT57" s="18"/>
      <c r="CU57" s="18"/>
    </row>
    <row r="58" spans="2:99" x14ac:dyDescent="0.15">
      <c r="B58" s="18">
        <f>B57+4</f>
        <v>128</v>
      </c>
      <c r="C58" s="18">
        <v>0</v>
      </c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>
        <v>1.591</v>
      </c>
      <c r="AI58" s="18">
        <v>1.5449999999999999</v>
      </c>
      <c r="AJ58" s="18">
        <v>1.514</v>
      </c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18"/>
      <c r="BV58" s="18"/>
      <c r="BW58" s="18"/>
      <c r="BX58" s="18"/>
      <c r="BY58" s="18"/>
      <c r="BZ58" s="18"/>
      <c r="CA58" s="18"/>
      <c r="CB58" s="18"/>
      <c r="CC58" s="18"/>
      <c r="CD58" s="18"/>
      <c r="CE58" s="18"/>
      <c r="CF58" s="18"/>
      <c r="CG58" s="18"/>
      <c r="CH58" s="18"/>
      <c r="CI58" s="18"/>
      <c r="CJ58" s="18"/>
      <c r="CK58" s="18"/>
      <c r="CL58" s="18"/>
      <c r="CM58" s="18"/>
      <c r="CN58" s="18"/>
      <c r="CO58" s="18"/>
      <c r="CP58" s="18"/>
      <c r="CQ58" s="18"/>
      <c r="CR58" s="18"/>
      <c r="CS58" s="18"/>
      <c r="CT58" s="18"/>
      <c r="CU58" s="18"/>
    </row>
    <row r="59" spans="2:99" x14ac:dyDescent="0.15">
      <c r="B59" s="18">
        <f>B58+4</f>
        <v>132</v>
      </c>
      <c r="C59" s="18">
        <v>0</v>
      </c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>
        <v>1.6</v>
      </c>
      <c r="AI59" s="18">
        <v>1.552</v>
      </c>
      <c r="AJ59" s="18">
        <v>1.5229999999999999</v>
      </c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  <c r="BU59" s="18"/>
      <c r="BV59" s="18"/>
      <c r="BW59" s="18"/>
      <c r="BX59" s="18"/>
      <c r="BY59" s="18"/>
      <c r="BZ59" s="18"/>
      <c r="CA59" s="18"/>
      <c r="CB59" s="18"/>
      <c r="CC59" s="18"/>
      <c r="CD59" s="18"/>
      <c r="CE59" s="18"/>
      <c r="CF59" s="18"/>
      <c r="CG59" s="18"/>
      <c r="CH59" s="18"/>
      <c r="CI59" s="18"/>
      <c r="CJ59" s="18"/>
      <c r="CK59" s="18"/>
      <c r="CL59" s="18"/>
      <c r="CM59" s="18"/>
      <c r="CN59" s="18"/>
      <c r="CO59" s="18"/>
      <c r="CP59" s="18"/>
      <c r="CQ59" s="18"/>
      <c r="CR59" s="18"/>
      <c r="CS59" s="18"/>
      <c r="CT59" s="18"/>
      <c r="CU59" s="18"/>
    </row>
    <row r="60" spans="2:99" x14ac:dyDescent="0.15">
      <c r="B60" s="18">
        <f>B59+4</f>
        <v>136</v>
      </c>
      <c r="C60" s="18">
        <v>0</v>
      </c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>
        <v>1.6080000000000001</v>
      </c>
      <c r="AI60" s="18">
        <v>1.56</v>
      </c>
      <c r="AJ60" s="18">
        <v>1.53</v>
      </c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8"/>
      <c r="BU60" s="18"/>
      <c r="BV60" s="18"/>
      <c r="BW60" s="18"/>
      <c r="BX60" s="18"/>
      <c r="BY60" s="18"/>
      <c r="BZ60" s="18"/>
      <c r="CA60" s="18"/>
      <c r="CB60" s="18"/>
      <c r="CC60" s="18"/>
      <c r="CD60" s="18"/>
      <c r="CE60" s="18"/>
      <c r="CF60" s="18"/>
      <c r="CG60" s="18"/>
      <c r="CH60" s="18"/>
      <c r="CI60" s="18"/>
      <c r="CJ60" s="18"/>
      <c r="CK60" s="18"/>
      <c r="CL60" s="18"/>
      <c r="CM60" s="18"/>
      <c r="CN60" s="18"/>
      <c r="CO60" s="18"/>
      <c r="CP60" s="18"/>
      <c r="CQ60" s="18"/>
      <c r="CR60" s="18"/>
      <c r="CS60" s="18"/>
      <c r="CT60" s="18"/>
      <c r="CU60" s="18"/>
    </row>
    <row r="61" spans="2:99" x14ac:dyDescent="0.15">
      <c r="B61" s="18">
        <f>B60+4</f>
        <v>140</v>
      </c>
      <c r="C61" s="18">
        <v>0</v>
      </c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>
        <v>1.615</v>
      </c>
      <c r="AI61" s="18">
        <v>1.5680000000000001</v>
      </c>
      <c r="AJ61" s="18">
        <v>1.5369999999999999</v>
      </c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8"/>
      <c r="BV61" s="18"/>
      <c r="BW61" s="18"/>
      <c r="BX61" s="18"/>
      <c r="BY61" s="18"/>
      <c r="BZ61" s="18"/>
      <c r="CA61" s="18"/>
      <c r="CB61" s="18"/>
      <c r="CC61" s="18"/>
      <c r="CD61" s="18"/>
      <c r="CE61" s="18"/>
      <c r="CF61" s="18"/>
      <c r="CG61" s="18"/>
      <c r="CH61" s="18"/>
      <c r="CI61" s="18"/>
      <c r="CJ61" s="18"/>
      <c r="CK61" s="18"/>
      <c r="CL61" s="18"/>
      <c r="CM61" s="18"/>
      <c r="CN61" s="18"/>
      <c r="CO61" s="18"/>
      <c r="CP61" s="18"/>
      <c r="CQ61" s="18"/>
      <c r="CR61" s="18"/>
      <c r="CS61" s="18"/>
      <c r="CT61" s="18"/>
      <c r="CU61" s="18"/>
    </row>
    <row r="62" spans="2:99" x14ac:dyDescent="0.15">
      <c r="B62" s="18">
        <f>B61+4</f>
        <v>144</v>
      </c>
      <c r="C62" s="18">
        <v>0</v>
      </c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>
        <v>1.6240000000000001</v>
      </c>
      <c r="AI62" s="18">
        <v>1.575</v>
      </c>
      <c r="AJ62" s="18">
        <v>1.5429999999999999</v>
      </c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8"/>
      <c r="BV62" s="18"/>
      <c r="BW62" s="18"/>
      <c r="BX62" s="18"/>
      <c r="BY62" s="18"/>
      <c r="BZ62" s="18"/>
      <c r="CA62" s="18"/>
      <c r="CB62" s="18"/>
      <c r="CC62" s="18"/>
      <c r="CD62" s="18"/>
      <c r="CE62" s="18"/>
      <c r="CF62" s="18"/>
      <c r="CG62" s="18"/>
      <c r="CH62" s="18"/>
      <c r="CI62" s="18"/>
      <c r="CJ62" s="18"/>
      <c r="CK62" s="18"/>
      <c r="CL62" s="18"/>
      <c r="CM62" s="18"/>
      <c r="CN62" s="18"/>
      <c r="CO62" s="18"/>
      <c r="CP62" s="18"/>
      <c r="CQ62" s="18"/>
      <c r="CR62" s="18"/>
      <c r="CS62" s="18"/>
      <c r="CT62" s="18"/>
      <c r="CU62" s="18"/>
    </row>
    <row r="63" spans="2:99" x14ac:dyDescent="0.15">
      <c r="B63" s="18">
        <f>B62+4</f>
        <v>148</v>
      </c>
      <c r="C63" s="18">
        <v>0</v>
      </c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>
        <v>1.6319999999999999</v>
      </c>
      <c r="AI63" s="18">
        <v>1.58</v>
      </c>
      <c r="AJ63" s="18">
        <v>1.5509999999999999</v>
      </c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  <c r="BP63" s="18"/>
      <c r="BQ63" s="18"/>
      <c r="BR63" s="18"/>
      <c r="BS63" s="18"/>
      <c r="BT63" s="18"/>
      <c r="BU63" s="18"/>
      <c r="BV63" s="18"/>
      <c r="BW63" s="18"/>
      <c r="BX63" s="18"/>
      <c r="BY63" s="18"/>
      <c r="BZ63" s="18"/>
      <c r="CA63" s="18"/>
      <c r="CB63" s="18"/>
      <c r="CC63" s="18"/>
      <c r="CD63" s="18"/>
      <c r="CE63" s="18"/>
      <c r="CF63" s="18"/>
      <c r="CG63" s="18"/>
      <c r="CH63" s="18"/>
      <c r="CI63" s="18"/>
      <c r="CJ63" s="18"/>
      <c r="CK63" s="18"/>
      <c r="CL63" s="18"/>
      <c r="CM63" s="18"/>
      <c r="CN63" s="18"/>
      <c r="CO63" s="18"/>
      <c r="CP63" s="18"/>
      <c r="CQ63" s="18"/>
      <c r="CR63" s="18"/>
      <c r="CS63" s="18"/>
      <c r="CT63" s="18"/>
      <c r="CU63" s="18"/>
    </row>
    <row r="64" spans="2:99" x14ac:dyDescent="0.15">
      <c r="B64" s="18">
        <f>B63+4</f>
        <v>152</v>
      </c>
      <c r="C64" s="18">
        <v>0</v>
      </c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>
        <v>1.6419999999999999</v>
      </c>
      <c r="AI64" s="18">
        <v>1.591</v>
      </c>
      <c r="AJ64" s="18">
        <v>1.5589999999999999</v>
      </c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/>
      <c r="BT64" s="18"/>
      <c r="BU64" s="18"/>
      <c r="BV64" s="18"/>
      <c r="BW64" s="18"/>
      <c r="BX64" s="18"/>
      <c r="BY64" s="18"/>
      <c r="BZ64" s="18"/>
      <c r="CA64" s="18"/>
      <c r="CB64" s="18"/>
      <c r="CC64" s="18"/>
      <c r="CD64" s="18"/>
      <c r="CE64" s="18"/>
      <c r="CF64" s="18"/>
      <c r="CG64" s="18"/>
      <c r="CH64" s="18"/>
      <c r="CI64" s="18"/>
      <c r="CJ64" s="18"/>
      <c r="CK64" s="18"/>
      <c r="CL64" s="18"/>
      <c r="CM64" s="18"/>
      <c r="CN64" s="18"/>
      <c r="CO64" s="18"/>
      <c r="CP64" s="18"/>
      <c r="CQ64" s="18"/>
      <c r="CR64" s="18"/>
      <c r="CS64" s="18"/>
      <c r="CT64" s="18"/>
      <c r="CU64" s="18"/>
    </row>
    <row r="65" spans="1:99" x14ac:dyDescent="0.15">
      <c r="B65" s="18">
        <f>B64+4</f>
        <v>156</v>
      </c>
      <c r="C65" s="18">
        <v>0</v>
      </c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>
        <v>1.649</v>
      </c>
      <c r="AI65" s="18">
        <v>1.597</v>
      </c>
      <c r="AJ65" s="18">
        <v>1.5660000000000001</v>
      </c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  <c r="BP65" s="18"/>
      <c r="BQ65" s="18"/>
      <c r="BR65" s="18"/>
      <c r="BS65" s="18"/>
      <c r="BT65" s="18"/>
      <c r="BU65" s="18"/>
      <c r="BV65" s="18"/>
      <c r="BW65" s="18"/>
      <c r="BX65" s="18"/>
      <c r="BY65" s="18"/>
      <c r="BZ65" s="18"/>
      <c r="CA65" s="18"/>
      <c r="CB65" s="18"/>
      <c r="CC65" s="18"/>
      <c r="CD65" s="18"/>
      <c r="CE65" s="18"/>
      <c r="CF65" s="18"/>
      <c r="CG65" s="18"/>
      <c r="CH65" s="18"/>
      <c r="CI65" s="18"/>
      <c r="CJ65" s="18"/>
      <c r="CK65" s="18"/>
      <c r="CL65" s="18"/>
      <c r="CM65" s="18"/>
      <c r="CN65" s="18"/>
      <c r="CO65" s="18"/>
      <c r="CP65" s="18"/>
      <c r="CQ65" s="18"/>
      <c r="CR65" s="18"/>
      <c r="CS65" s="18"/>
      <c r="CT65" s="18"/>
      <c r="CU65" s="18"/>
    </row>
    <row r="66" spans="1:99" x14ac:dyDescent="0.15">
      <c r="B66" s="18">
        <f>B65+4</f>
        <v>160</v>
      </c>
      <c r="C66" s="18">
        <v>0</v>
      </c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>
        <v>1.6559999999999999</v>
      </c>
      <c r="AI66" s="18">
        <v>1.603</v>
      </c>
      <c r="AJ66" s="18">
        <v>1.5720000000000001</v>
      </c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8"/>
      <c r="CC66" s="18"/>
      <c r="CD66" s="18"/>
      <c r="CE66" s="18"/>
      <c r="CF66" s="18"/>
      <c r="CG66" s="18"/>
      <c r="CH66" s="18"/>
      <c r="CI66" s="18"/>
      <c r="CJ66" s="18"/>
      <c r="CK66" s="18"/>
      <c r="CL66" s="18"/>
      <c r="CM66" s="18"/>
      <c r="CN66" s="18"/>
      <c r="CO66" s="18"/>
      <c r="CP66" s="18"/>
      <c r="CQ66" s="18"/>
      <c r="CR66" s="18"/>
      <c r="CS66" s="18"/>
      <c r="CT66" s="18"/>
      <c r="CU66" s="18"/>
    </row>
    <row r="67" spans="1:99" x14ac:dyDescent="0.15">
      <c r="B67" s="18">
        <f>B66+4</f>
        <v>164</v>
      </c>
      <c r="C67" s="18">
        <v>0</v>
      </c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>
        <v>1.665</v>
      </c>
      <c r="AI67" s="18">
        <v>1.609</v>
      </c>
      <c r="AJ67" s="18">
        <v>1.58</v>
      </c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  <c r="BR67" s="18"/>
      <c r="BS67" s="18"/>
      <c r="BT67" s="18"/>
      <c r="BU67" s="18"/>
      <c r="BV67" s="18"/>
      <c r="BW67" s="18"/>
      <c r="BX67" s="18"/>
      <c r="BY67" s="18"/>
      <c r="BZ67" s="18"/>
      <c r="CA67" s="18"/>
      <c r="CB67" s="18"/>
      <c r="CC67" s="18"/>
      <c r="CD67" s="18"/>
      <c r="CE67" s="18"/>
      <c r="CF67" s="18"/>
      <c r="CG67" s="18"/>
      <c r="CH67" s="18"/>
      <c r="CI67" s="18"/>
      <c r="CJ67" s="18"/>
      <c r="CK67" s="18"/>
      <c r="CL67" s="18"/>
      <c r="CM67" s="18"/>
      <c r="CN67" s="18"/>
      <c r="CO67" s="18"/>
      <c r="CP67" s="18"/>
      <c r="CQ67" s="18"/>
      <c r="CR67" s="18"/>
      <c r="CS67" s="18"/>
      <c r="CT67" s="18"/>
      <c r="CU67" s="18"/>
    </row>
    <row r="68" spans="1:99" x14ac:dyDescent="0.15">
      <c r="B68" s="18">
        <f>B67+4</f>
        <v>168</v>
      </c>
      <c r="C68" s="18">
        <v>0</v>
      </c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>
        <v>1.673</v>
      </c>
      <c r="AI68" s="18">
        <v>1.6160000000000001</v>
      </c>
      <c r="AJ68" s="18">
        <v>1.587</v>
      </c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18"/>
      <c r="BU68" s="18"/>
      <c r="BV68" s="18"/>
      <c r="BW68" s="18"/>
      <c r="BX68" s="18"/>
      <c r="BY68" s="18"/>
      <c r="BZ68" s="18"/>
      <c r="CA68" s="18"/>
      <c r="CB68" s="18"/>
      <c r="CC68" s="18"/>
      <c r="CD68" s="18"/>
      <c r="CE68" s="18"/>
      <c r="CF68" s="18"/>
      <c r="CG68" s="18"/>
      <c r="CH68" s="18"/>
      <c r="CI68" s="18"/>
      <c r="CJ68" s="18"/>
      <c r="CK68" s="18"/>
      <c r="CL68" s="18"/>
      <c r="CM68" s="18"/>
      <c r="CN68" s="18"/>
      <c r="CO68" s="18"/>
      <c r="CP68" s="18"/>
      <c r="CQ68" s="18"/>
      <c r="CR68" s="18"/>
      <c r="CS68" s="18"/>
      <c r="CT68" s="18"/>
      <c r="CU68" s="18"/>
    </row>
    <row r="69" spans="1:99" x14ac:dyDescent="0.15">
      <c r="B69" s="18">
        <f>B68+4</f>
        <v>172</v>
      </c>
      <c r="C69" s="18">
        <v>0</v>
      </c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>
        <v>1.6819999999999999</v>
      </c>
      <c r="AI69" s="18">
        <v>1.623</v>
      </c>
      <c r="AJ69" s="18">
        <v>1.5940000000000001</v>
      </c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  <c r="BT69" s="18"/>
      <c r="BU69" s="18"/>
      <c r="BV69" s="18"/>
      <c r="BW69" s="18"/>
      <c r="BX69" s="18"/>
      <c r="BY69" s="18"/>
      <c r="BZ69" s="18"/>
      <c r="CA69" s="18"/>
      <c r="CB69" s="18"/>
      <c r="CC69" s="18"/>
      <c r="CD69" s="18"/>
      <c r="CE69" s="18"/>
      <c r="CF69" s="18"/>
      <c r="CG69" s="18"/>
      <c r="CH69" s="18"/>
      <c r="CI69" s="18"/>
      <c r="CJ69" s="18"/>
      <c r="CK69" s="18"/>
      <c r="CL69" s="18"/>
      <c r="CM69" s="18"/>
      <c r="CN69" s="18"/>
      <c r="CO69" s="18"/>
      <c r="CP69" s="18"/>
      <c r="CQ69" s="18"/>
      <c r="CR69" s="18"/>
      <c r="CS69" s="18"/>
      <c r="CT69" s="18"/>
      <c r="CU69" s="18"/>
    </row>
    <row r="70" spans="1:99" x14ac:dyDescent="0.15">
      <c r="B70" s="18">
        <f>B69+4</f>
        <v>176</v>
      </c>
      <c r="C70" s="18">
        <v>0</v>
      </c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>
        <v>1.69</v>
      </c>
      <c r="AI70" s="18">
        <v>1.6319999999999999</v>
      </c>
      <c r="AJ70" s="18">
        <v>1.601</v>
      </c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  <c r="BR70" s="18"/>
      <c r="BS70" s="18"/>
      <c r="BT70" s="18"/>
      <c r="BU70" s="18"/>
      <c r="BV70" s="18"/>
      <c r="BW70" s="18"/>
      <c r="BX70" s="18"/>
      <c r="BY70" s="18"/>
      <c r="BZ70" s="18"/>
      <c r="CA70" s="18"/>
      <c r="CB70" s="18"/>
      <c r="CC70" s="18"/>
      <c r="CD70" s="18"/>
      <c r="CE70" s="18"/>
      <c r="CF70" s="18"/>
      <c r="CG70" s="18"/>
      <c r="CH70" s="18"/>
      <c r="CI70" s="18"/>
      <c r="CJ70" s="18"/>
      <c r="CK70" s="18"/>
      <c r="CL70" s="18"/>
      <c r="CM70" s="18"/>
      <c r="CN70" s="18"/>
      <c r="CO70" s="18"/>
      <c r="CP70" s="18"/>
      <c r="CQ70" s="18"/>
      <c r="CR70" s="18"/>
      <c r="CS70" s="18"/>
      <c r="CT70" s="18"/>
      <c r="CU70" s="18"/>
    </row>
    <row r="71" spans="1:99" x14ac:dyDescent="0.15">
      <c r="B71" s="18">
        <f>B70+4</f>
        <v>180</v>
      </c>
      <c r="C71" s="18">
        <v>0</v>
      </c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>
        <v>1.698</v>
      </c>
      <c r="AI71" s="18">
        <v>1.6379999999999999</v>
      </c>
      <c r="AJ71" s="18">
        <v>1.6080000000000001</v>
      </c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  <c r="BR71" s="18"/>
      <c r="BS71" s="18"/>
      <c r="BT71" s="18"/>
      <c r="BU71" s="18"/>
      <c r="BV71" s="18"/>
      <c r="BW71" s="18"/>
      <c r="BX71" s="18"/>
      <c r="BY71" s="18"/>
      <c r="BZ71" s="18"/>
      <c r="CA71" s="18"/>
      <c r="CB71" s="18"/>
      <c r="CC71" s="18"/>
      <c r="CD71" s="18"/>
      <c r="CE71" s="18"/>
      <c r="CF71" s="18"/>
      <c r="CG71" s="18"/>
      <c r="CH71" s="18"/>
      <c r="CI71" s="18"/>
      <c r="CJ71" s="18"/>
      <c r="CK71" s="18"/>
      <c r="CL71" s="18"/>
      <c r="CM71" s="18"/>
      <c r="CN71" s="18"/>
      <c r="CO71" s="18"/>
      <c r="CP71" s="18"/>
      <c r="CQ71" s="18"/>
      <c r="CR71" s="18"/>
      <c r="CS71" s="18"/>
      <c r="CT71" s="18"/>
      <c r="CU71" s="18"/>
    </row>
    <row r="73" spans="1:99" ht="14" x14ac:dyDescent="0.15">
      <c r="A73" s="15" t="s">
        <v>29</v>
      </c>
      <c r="B73" s="14"/>
    </row>
    <row r="75" spans="1:99" x14ac:dyDescent="0.15">
      <c r="B75" s="9"/>
      <c r="C75" s="8">
        <v>1</v>
      </c>
      <c r="D75" s="8">
        <v>2</v>
      </c>
      <c r="E75" s="8">
        <v>3</v>
      </c>
      <c r="F75" s="8">
        <v>4</v>
      </c>
      <c r="G75" s="8">
        <v>5</v>
      </c>
      <c r="H75" s="8">
        <v>6</v>
      </c>
      <c r="I75" s="8">
        <v>7</v>
      </c>
      <c r="J75" s="8">
        <v>8</v>
      </c>
      <c r="K75" s="8">
        <v>9</v>
      </c>
      <c r="L75" s="8">
        <v>10</v>
      </c>
      <c r="M75" s="8">
        <v>11</v>
      </c>
      <c r="N75" s="8">
        <v>12</v>
      </c>
    </row>
    <row r="76" spans="1:99" ht="14" x14ac:dyDescent="0.15">
      <c r="B76" s="40" t="s">
        <v>28</v>
      </c>
      <c r="C76" s="5" t="s">
        <v>17</v>
      </c>
      <c r="D76" s="5" t="s">
        <v>17</v>
      </c>
      <c r="E76" s="5" t="s">
        <v>17</v>
      </c>
      <c r="F76" s="5" t="s">
        <v>17</v>
      </c>
      <c r="G76" s="5" t="s">
        <v>17</v>
      </c>
      <c r="H76" s="5" t="s">
        <v>17</v>
      </c>
      <c r="I76" s="5" t="s">
        <v>17</v>
      </c>
      <c r="J76" s="5" t="s">
        <v>17</v>
      </c>
      <c r="K76" s="5" t="s">
        <v>17</v>
      </c>
      <c r="L76" s="5" t="s">
        <v>17</v>
      </c>
      <c r="M76" s="5" t="s">
        <v>17</v>
      </c>
      <c r="N76" s="5" t="s">
        <v>17</v>
      </c>
      <c r="O76" s="2" t="s">
        <v>20</v>
      </c>
    </row>
    <row r="77" spans="1:99" ht="24" x14ac:dyDescent="0.15">
      <c r="B77" s="41"/>
      <c r="C77" s="4" t="s">
        <v>17</v>
      </c>
      <c r="D77" s="4" t="s">
        <v>17</v>
      </c>
      <c r="E77" s="4" t="s">
        <v>17</v>
      </c>
      <c r="F77" s="4" t="s">
        <v>17</v>
      </c>
      <c r="G77" s="4" t="s">
        <v>17</v>
      </c>
      <c r="H77" s="4" t="s">
        <v>17</v>
      </c>
      <c r="I77" s="4" t="s">
        <v>17</v>
      </c>
      <c r="J77" s="4" t="s">
        <v>17</v>
      </c>
      <c r="K77" s="4" t="s">
        <v>17</v>
      </c>
      <c r="L77" s="4" t="s">
        <v>17</v>
      </c>
      <c r="M77" s="4" t="s">
        <v>17</v>
      </c>
      <c r="N77" s="4" t="s">
        <v>17</v>
      </c>
      <c r="O77" s="2" t="s">
        <v>19</v>
      </c>
    </row>
    <row r="78" spans="1:99" ht="24" x14ac:dyDescent="0.15">
      <c r="B78" s="41"/>
      <c r="C78" s="4" t="s">
        <v>17</v>
      </c>
      <c r="D78" s="4" t="s">
        <v>17</v>
      </c>
      <c r="E78" s="4" t="s">
        <v>17</v>
      </c>
      <c r="F78" s="4" t="s">
        <v>17</v>
      </c>
      <c r="G78" s="4" t="s">
        <v>17</v>
      </c>
      <c r="H78" s="4" t="s">
        <v>17</v>
      </c>
      <c r="I78" s="4" t="s">
        <v>17</v>
      </c>
      <c r="J78" s="4" t="s">
        <v>17</v>
      </c>
      <c r="K78" s="4" t="s">
        <v>17</v>
      </c>
      <c r="L78" s="4" t="s">
        <v>17</v>
      </c>
      <c r="M78" s="4" t="s">
        <v>17</v>
      </c>
      <c r="N78" s="4" t="s">
        <v>17</v>
      </c>
      <c r="O78" s="2" t="s">
        <v>18</v>
      </c>
    </row>
    <row r="79" spans="1:99" ht="14" x14ac:dyDescent="0.15">
      <c r="B79" s="42"/>
      <c r="C79" s="3" t="s">
        <v>17</v>
      </c>
      <c r="D79" s="3" t="s">
        <v>17</v>
      </c>
      <c r="E79" s="3" t="s">
        <v>17</v>
      </c>
      <c r="F79" s="3" t="s">
        <v>17</v>
      </c>
      <c r="G79" s="3" t="s">
        <v>17</v>
      </c>
      <c r="H79" s="3" t="s">
        <v>17</v>
      </c>
      <c r="I79" s="3" t="s">
        <v>17</v>
      </c>
      <c r="J79" s="3" t="s">
        <v>17</v>
      </c>
      <c r="K79" s="3" t="s">
        <v>17</v>
      </c>
      <c r="L79" s="3" t="s">
        <v>17</v>
      </c>
      <c r="M79" s="3" t="s">
        <v>17</v>
      </c>
      <c r="N79" s="3" t="s">
        <v>17</v>
      </c>
      <c r="O79" s="2" t="s">
        <v>16</v>
      </c>
    </row>
    <row r="80" spans="1:99" ht="14" x14ac:dyDescent="0.15">
      <c r="B80" s="40" t="s">
        <v>27</v>
      </c>
      <c r="C80" s="5" t="s">
        <v>17</v>
      </c>
      <c r="D80" s="5" t="s">
        <v>17</v>
      </c>
      <c r="E80" s="5" t="s">
        <v>17</v>
      </c>
      <c r="F80" s="5" t="s">
        <v>17</v>
      </c>
      <c r="G80" s="5" t="s">
        <v>17</v>
      </c>
      <c r="H80" s="5" t="s">
        <v>17</v>
      </c>
      <c r="I80" s="5" t="s">
        <v>17</v>
      </c>
      <c r="J80" s="5" t="s">
        <v>17</v>
      </c>
      <c r="K80" s="5" t="s">
        <v>17</v>
      </c>
      <c r="L80" s="5" t="s">
        <v>17</v>
      </c>
      <c r="M80" s="5" t="s">
        <v>17</v>
      </c>
      <c r="N80" s="5" t="s">
        <v>17</v>
      </c>
      <c r="O80" s="2" t="s">
        <v>20</v>
      </c>
    </row>
    <row r="81" spans="2:15" ht="24" x14ac:dyDescent="0.15">
      <c r="B81" s="41"/>
      <c r="C81" s="4" t="s">
        <v>17</v>
      </c>
      <c r="D81" s="4" t="s">
        <v>17</v>
      </c>
      <c r="E81" s="4" t="s">
        <v>17</v>
      </c>
      <c r="F81" s="4" t="s">
        <v>17</v>
      </c>
      <c r="G81" s="4" t="s">
        <v>17</v>
      </c>
      <c r="H81" s="4" t="s">
        <v>17</v>
      </c>
      <c r="I81" s="4" t="s">
        <v>17</v>
      </c>
      <c r="J81" s="4" t="s">
        <v>17</v>
      </c>
      <c r="K81" s="4" t="s">
        <v>17</v>
      </c>
      <c r="L81" s="4" t="s">
        <v>17</v>
      </c>
      <c r="M81" s="4" t="s">
        <v>17</v>
      </c>
      <c r="N81" s="4" t="s">
        <v>17</v>
      </c>
      <c r="O81" s="2" t="s">
        <v>19</v>
      </c>
    </row>
    <row r="82" spans="2:15" ht="24" x14ac:dyDescent="0.15">
      <c r="B82" s="41"/>
      <c r="C82" s="4" t="s">
        <v>17</v>
      </c>
      <c r="D82" s="4" t="s">
        <v>17</v>
      </c>
      <c r="E82" s="4" t="s">
        <v>17</v>
      </c>
      <c r="F82" s="4" t="s">
        <v>17</v>
      </c>
      <c r="G82" s="4" t="s">
        <v>17</v>
      </c>
      <c r="H82" s="4" t="s">
        <v>17</v>
      </c>
      <c r="I82" s="4" t="s">
        <v>17</v>
      </c>
      <c r="J82" s="4" t="s">
        <v>17</v>
      </c>
      <c r="K82" s="4" t="s">
        <v>17</v>
      </c>
      <c r="L82" s="4" t="s">
        <v>17</v>
      </c>
      <c r="M82" s="4" t="s">
        <v>17</v>
      </c>
      <c r="N82" s="4" t="s">
        <v>17</v>
      </c>
      <c r="O82" s="2" t="s">
        <v>18</v>
      </c>
    </row>
    <row r="83" spans="2:15" ht="14" x14ac:dyDescent="0.15">
      <c r="B83" s="42"/>
      <c r="C83" s="3" t="s">
        <v>17</v>
      </c>
      <c r="D83" s="3" t="s">
        <v>17</v>
      </c>
      <c r="E83" s="3" t="s">
        <v>17</v>
      </c>
      <c r="F83" s="3" t="s">
        <v>17</v>
      </c>
      <c r="G83" s="3" t="s">
        <v>17</v>
      </c>
      <c r="H83" s="3" t="s">
        <v>17</v>
      </c>
      <c r="I83" s="3" t="s">
        <v>17</v>
      </c>
      <c r="J83" s="3" t="s">
        <v>17</v>
      </c>
      <c r="K83" s="3" t="s">
        <v>17</v>
      </c>
      <c r="L83" s="3" t="s">
        <v>17</v>
      </c>
      <c r="M83" s="3" t="s">
        <v>17</v>
      </c>
      <c r="N83" s="3" t="s">
        <v>17</v>
      </c>
      <c r="O83" s="2" t="s">
        <v>16</v>
      </c>
    </row>
    <row r="84" spans="2:15" ht="14" x14ac:dyDescent="0.15">
      <c r="B84" s="40" t="s">
        <v>26</v>
      </c>
      <c r="C84" s="5" t="s">
        <v>17</v>
      </c>
      <c r="D84" s="5" t="s">
        <v>17</v>
      </c>
      <c r="E84" s="5" t="s">
        <v>17</v>
      </c>
      <c r="F84" s="5" t="s">
        <v>17</v>
      </c>
      <c r="G84" s="5" t="s">
        <v>17</v>
      </c>
      <c r="H84" s="5" t="s">
        <v>17</v>
      </c>
      <c r="I84" s="5">
        <v>168.15</v>
      </c>
      <c r="J84" s="5">
        <v>115.95</v>
      </c>
      <c r="K84" s="5">
        <v>118.35</v>
      </c>
      <c r="L84" s="5" t="s">
        <v>17</v>
      </c>
      <c r="M84" s="5" t="s">
        <v>17</v>
      </c>
      <c r="N84" s="5" t="s">
        <v>17</v>
      </c>
      <c r="O84" s="2" t="s">
        <v>20</v>
      </c>
    </row>
    <row r="85" spans="2:15" ht="24" x14ac:dyDescent="0.15">
      <c r="B85" s="41"/>
      <c r="C85" s="4" t="s">
        <v>17</v>
      </c>
      <c r="D85" s="4" t="s">
        <v>17</v>
      </c>
      <c r="E85" s="4" t="s">
        <v>17</v>
      </c>
      <c r="F85" s="4" t="s">
        <v>17</v>
      </c>
      <c r="G85" s="4" t="s">
        <v>17</v>
      </c>
      <c r="H85" s="4" t="s">
        <v>17</v>
      </c>
      <c r="I85" s="4">
        <v>0.996</v>
      </c>
      <c r="J85" s="4">
        <v>0.99399999999999999</v>
      </c>
      <c r="K85" s="4">
        <v>0.997</v>
      </c>
      <c r="L85" s="4" t="s">
        <v>17</v>
      </c>
      <c r="M85" s="4" t="s">
        <v>17</v>
      </c>
      <c r="N85" s="4" t="s">
        <v>17</v>
      </c>
      <c r="O85" s="2" t="s">
        <v>19</v>
      </c>
    </row>
    <row r="86" spans="2:15" ht="24" x14ac:dyDescent="0.15">
      <c r="B86" s="41"/>
      <c r="C86" s="4" t="s">
        <v>17</v>
      </c>
      <c r="D86" s="4" t="s">
        <v>17</v>
      </c>
      <c r="E86" s="4" t="s">
        <v>17</v>
      </c>
      <c r="F86" s="4" t="s">
        <v>17</v>
      </c>
      <c r="G86" s="4" t="s">
        <v>17</v>
      </c>
      <c r="H86" s="4" t="s">
        <v>17</v>
      </c>
      <c r="I86" s="7">
        <v>9.2592592592592588E-5</v>
      </c>
      <c r="J86" s="7">
        <v>1.1111111111111111E-3</v>
      </c>
      <c r="K86" s="7">
        <v>6.018518518518519E-4</v>
      </c>
      <c r="L86" s="4" t="s">
        <v>17</v>
      </c>
      <c r="M86" s="4" t="s">
        <v>17</v>
      </c>
      <c r="N86" s="4" t="s">
        <v>17</v>
      </c>
      <c r="O86" s="2" t="s">
        <v>18</v>
      </c>
    </row>
    <row r="87" spans="2:15" ht="14" x14ac:dyDescent="0.15">
      <c r="B87" s="42"/>
      <c r="C87" s="3" t="s">
        <v>17</v>
      </c>
      <c r="D87" s="3" t="s">
        <v>17</v>
      </c>
      <c r="E87" s="3" t="s">
        <v>17</v>
      </c>
      <c r="F87" s="3" t="s">
        <v>17</v>
      </c>
      <c r="G87" s="3" t="s">
        <v>17</v>
      </c>
      <c r="H87" s="3" t="s">
        <v>17</v>
      </c>
      <c r="I87" s="3" t="s">
        <v>17</v>
      </c>
      <c r="J87" s="6">
        <v>1.7361111111111112E-4</v>
      </c>
      <c r="K87" s="6">
        <v>1.6203703703703703E-4</v>
      </c>
      <c r="L87" s="3" t="s">
        <v>17</v>
      </c>
      <c r="M87" s="3" t="s">
        <v>17</v>
      </c>
      <c r="N87" s="3" t="s">
        <v>17</v>
      </c>
      <c r="O87" s="2" t="s">
        <v>16</v>
      </c>
    </row>
    <row r="88" spans="2:15" ht="14" x14ac:dyDescent="0.15">
      <c r="B88" s="40" t="s">
        <v>25</v>
      </c>
      <c r="C88" s="5" t="s">
        <v>17</v>
      </c>
      <c r="D88" s="5" t="s">
        <v>17</v>
      </c>
      <c r="E88" s="5" t="s">
        <v>17</v>
      </c>
      <c r="F88" s="5" t="s">
        <v>17</v>
      </c>
      <c r="G88" s="5" t="s">
        <v>17</v>
      </c>
      <c r="H88" s="5" t="s">
        <v>17</v>
      </c>
      <c r="I88" s="5" t="s">
        <v>17</v>
      </c>
      <c r="J88" s="5" t="s">
        <v>17</v>
      </c>
      <c r="K88" s="5" t="s">
        <v>17</v>
      </c>
      <c r="L88" s="5" t="s">
        <v>17</v>
      </c>
      <c r="M88" s="5" t="s">
        <v>17</v>
      </c>
      <c r="N88" s="5" t="s">
        <v>17</v>
      </c>
      <c r="O88" s="2" t="s">
        <v>20</v>
      </c>
    </row>
    <row r="89" spans="2:15" ht="24" x14ac:dyDescent="0.15">
      <c r="B89" s="41"/>
      <c r="C89" s="4" t="s">
        <v>17</v>
      </c>
      <c r="D89" s="4" t="s">
        <v>17</v>
      </c>
      <c r="E89" s="4" t="s">
        <v>17</v>
      </c>
      <c r="F89" s="4" t="s">
        <v>17</v>
      </c>
      <c r="G89" s="4" t="s">
        <v>17</v>
      </c>
      <c r="H89" s="4" t="s">
        <v>17</v>
      </c>
      <c r="I89" s="4" t="s">
        <v>17</v>
      </c>
      <c r="J89" s="4" t="s">
        <v>17</v>
      </c>
      <c r="K89" s="4" t="s">
        <v>17</v>
      </c>
      <c r="L89" s="4" t="s">
        <v>17</v>
      </c>
      <c r="M89" s="4" t="s">
        <v>17</v>
      </c>
      <c r="N89" s="4" t="s">
        <v>17</v>
      </c>
      <c r="O89" s="2" t="s">
        <v>19</v>
      </c>
    </row>
    <row r="90" spans="2:15" ht="24" x14ac:dyDescent="0.15">
      <c r="B90" s="41"/>
      <c r="C90" s="4" t="s">
        <v>17</v>
      </c>
      <c r="D90" s="4" t="s">
        <v>17</v>
      </c>
      <c r="E90" s="4" t="s">
        <v>17</v>
      </c>
      <c r="F90" s="4" t="s">
        <v>17</v>
      </c>
      <c r="G90" s="4" t="s">
        <v>17</v>
      </c>
      <c r="H90" s="4" t="s">
        <v>17</v>
      </c>
      <c r="I90" s="4" t="s">
        <v>17</v>
      </c>
      <c r="J90" s="4" t="s">
        <v>17</v>
      </c>
      <c r="K90" s="4" t="s">
        <v>17</v>
      </c>
      <c r="L90" s="4" t="s">
        <v>17</v>
      </c>
      <c r="M90" s="4" t="s">
        <v>17</v>
      </c>
      <c r="N90" s="4" t="s">
        <v>17</v>
      </c>
      <c r="O90" s="2" t="s">
        <v>18</v>
      </c>
    </row>
    <row r="91" spans="2:15" ht="14" x14ac:dyDescent="0.15">
      <c r="B91" s="42"/>
      <c r="C91" s="3" t="s">
        <v>17</v>
      </c>
      <c r="D91" s="3" t="s">
        <v>17</v>
      </c>
      <c r="E91" s="3" t="s">
        <v>17</v>
      </c>
      <c r="F91" s="3" t="s">
        <v>17</v>
      </c>
      <c r="G91" s="3" t="s">
        <v>17</v>
      </c>
      <c r="H91" s="3" t="s">
        <v>17</v>
      </c>
      <c r="I91" s="3" t="s">
        <v>17</v>
      </c>
      <c r="J91" s="3" t="s">
        <v>17</v>
      </c>
      <c r="K91" s="3" t="s">
        <v>17</v>
      </c>
      <c r="L91" s="3" t="s">
        <v>17</v>
      </c>
      <c r="M91" s="3" t="s">
        <v>17</v>
      </c>
      <c r="N91" s="3" t="s">
        <v>17</v>
      </c>
      <c r="O91" s="2" t="s">
        <v>16</v>
      </c>
    </row>
    <row r="92" spans="2:15" ht="14" x14ac:dyDescent="0.15">
      <c r="B92" s="40" t="s">
        <v>24</v>
      </c>
      <c r="C92" s="5" t="s">
        <v>17</v>
      </c>
      <c r="D92" s="5" t="s">
        <v>17</v>
      </c>
      <c r="E92" s="5" t="s">
        <v>17</v>
      </c>
      <c r="F92" s="5" t="s">
        <v>17</v>
      </c>
      <c r="G92" s="5" t="s">
        <v>17</v>
      </c>
      <c r="H92" s="5" t="s">
        <v>17</v>
      </c>
      <c r="I92" s="5" t="s">
        <v>17</v>
      </c>
      <c r="J92" s="5" t="s">
        <v>17</v>
      </c>
      <c r="K92" s="5" t="s">
        <v>17</v>
      </c>
      <c r="L92" s="5" t="s">
        <v>17</v>
      </c>
      <c r="M92" s="5" t="s">
        <v>17</v>
      </c>
      <c r="N92" s="5" t="s">
        <v>17</v>
      </c>
      <c r="O92" s="2" t="s">
        <v>20</v>
      </c>
    </row>
    <row r="93" spans="2:15" ht="24" x14ac:dyDescent="0.15">
      <c r="B93" s="41"/>
      <c r="C93" s="4" t="s">
        <v>17</v>
      </c>
      <c r="D93" s="4" t="s">
        <v>17</v>
      </c>
      <c r="E93" s="4" t="s">
        <v>17</v>
      </c>
      <c r="F93" s="4" t="s">
        <v>17</v>
      </c>
      <c r="G93" s="4" t="s">
        <v>17</v>
      </c>
      <c r="H93" s="4" t="s">
        <v>17</v>
      </c>
      <c r="I93" s="4" t="s">
        <v>17</v>
      </c>
      <c r="J93" s="4" t="s">
        <v>17</v>
      </c>
      <c r="K93" s="4" t="s">
        <v>17</v>
      </c>
      <c r="L93" s="4" t="s">
        <v>17</v>
      </c>
      <c r="M93" s="4" t="s">
        <v>17</v>
      </c>
      <c r="N93" s="4" t="s">
        <v>17</v>
      </c>
      <c r="O93" s="2" t="s">
        <v>19</v>
      </c>
    </row>
    <row r="94" spans="2:15" ht="24" x14ac:dyDescent="0.15">
      <c r="B94" s="41"/>
      <c r="C94" s="4" t="s">
        <v>17</v>
      </c>
      <c r="D94" s="4" t="s">
        <v>17</v>
      </c>
      <c r="E94" s="4" t="s">
        <v>17</v>
      </c>
      <c r="F94" s="4" t="s">
        <v>17</v>
      </c>
      <c r="G94" s="4" t="s">
        <v>17</v>
      </c>
      <c r="H94" s="4" t="s">
        <v>17</v>
      </c>
      <c r="I94" s="4" t="s">
        <v>17</v>
      </c>
      <c r="J94" s="4" t="s">
        <v>17</v>
      </c>
      <c r="K94" s="4" t="s">
        <v>17</v>
      </c>
      <c r="L94" s="4" t="s">
        <v>17</v>
      </c>
      <c r="M94" s="4" t="s">
        <v>17</v>
      </c>
      <c r="N94" s="4" t="s">
        <v>17</v>
      </c>
      <c r="O94" s="2" t="s">
        <v>18</v>
      </c>
    </row>
    <row r="95" spans="2:15" ht="14" x14ac:dyDescent="0.15">
      <c r="B95" s="42"/>
      <c r="C95" s="3" t="s">
        <v>17</v>
      </c>
      <c r="D95" s="3" t="s">
        <v>17</v>
      </c>
      <c r="E95" s="3" t="s">
        <v>17</v>
      </c>
      <c r="F95" s="3" t="s">
        <v>17</v>
      </c>
      <c r="G95" s="3" t="s">
        <v>17</v>
      </c>
      <c r="H95" s="3" t="s">
        <v>17</v>
      </c>
      <c r="I95" s="3" t="s">
        <v>17</v>
      </c>
      <c r="J95" s="3" t="s">
        <v>17</v>
      </c>
      <c r="K95" s="3" t="s">
        <v>17</v>
      </c>
      <c r="L95" s="3" t="s">
        <v>17</v>
      </c>
      <c r="M95" s="3" t="s">
        <v>17</v>
      </c>
      <c r="N95" s="3" t="s">
        <v>17</v>
      </c>
      <c r="O95" s="2" t="s">
        <v>16</v>
      </c>
    </row>
    <row r="96" spans="2:15" ht="14" x14ac:dyDescent="0.15">
      <c r="B96" s="40" t="s">
        <v>23</v>
      </c>
      <c r="C96" s="5" t="s">
        <v>17</v>
      </c>
      <c r="D96" s="5" t="s">
        <v>17</v>
      </c>
      <c r="E96" s="5" t="s">
        <v>17</v>
      </c>
      <c r="F96" s="5" t="s">
        <v>17</v>
      </c>
      <c r="G96" s="5" t="s">
        <v>17</v>
      </c>
      <c r="H96" s="5" t="s">
        <v>17</v>
      </c>
      <c r="I96" s="5" t="s">
        <v>17</v>
      </c>
      <c r="J96" s="5" t="s">
        <v>17</v>
      </c>
      <c r="K96" s="5" t="s">
        <v>17</v>
      </c>
      <c r="L96" s="5" t="s">
        <v>17</v>
      </c>
      <c r="M96" s="5" t="s">
        <v>17</v>
      </c>
      <c r="N96" s="5" t="s">
        <v>17</v>
      </c>
      <c r="O96" s="2" t="s">
        <v>20</v>
      </c>
    </row>
    <row r="97" spans="2:15" ht="24" x14ac:dyDescent="0.15">
      <c r="B97" s="41"/>
      <c r="C97" s="4" t="s">
        <v>17</v>
      </c>
      <c r="D97" s="4" t="s">
        <v>17</v>
      </c>
      <c r="E97" s="4" t="s">
        <v>17</v>
      </c>
      <c r="F97" s="4" t="s">
        <v>17</v>
      </c>
      <c r="G97" s="4" t="s">
        <v>17</v>
      </c>
      <c r="H97" s="4" t="s">
        <v>17</v>
      </c>
      <c r="I97" s="4" t="s">
        <v>17</v>
      </c>
      <c r="J97" s="4" t="s">
        <v>17</v>
      </c>
      <c r="K97" s="4" t="s">
        <v>17</v>
      </c>
      <c r="L97" s="4" t="s">
        <v>17</v>
      </c>
      <c r="M97" s="4" t="s">
        <v>17</v>
      </c>
      <c r="N97" s="4" t="s">
        <v>17</v>
      </c>
      <c r="O97" s="2" t="s">
        <v>19</v>
      </c>
    </row>
    <row r="98" spans="2:15" ht="24" x14ac:dyDescent="0.15">
      <c r="B98" s="41"/>
      <c r="C98" s="4" t="s">
        <v>17</v>
      </c>
      <c r="D98" s="4" t="s">
        <v>17</v>
      </c>
      <c r="E98" s="4" t="s">
        <v>17</v>
      </c>
      <c r="F98" s="4" t="s">
        <v>17</v>
      </c>
      <c r="G98" s="4" t="s">
        <v>17</v>
      </c>
      <c r="H98" s="4" t="s">
        <v>17</v>
      </c>
      <c r="I98" s="4" t="s">
        <v>17</v>
      </c>
      <c r="J98" s="4" t="s">
        <v>17</v>
      </c>
      <c r="K98" s="4" t="s">
        <v>17</v>
      </c>
      <c r="L98" s="4" t="s">
        <v>17</v>
      </c>
      <c r="M98" s="4" t="s">
        <v>17</v>
      </c>
      <c r="N98" s="4" t="s">
        <v>17</v>
      </c>
      <c r="O98" s="2" t="s">
        <v>18</v>
      </c>
    </row>
    <row r="99" spans="2:15" ht="14" x14ac:dyDescent="0.15">
      <c r="B99" s="42"/>
      <c r="C99" s="3" t="s">
        <v>17</v>
      </c>
      <c r="D99" s="3" t="s">
        <v>17</v>
      </c>
      <c r="E99" s="3" t="s">
        <v>17</v>
      </c>
      <c r="F99" s="3" t="s">
        <v>17</v>
      </c>
      <c r="G99" s="3" t="s">
        <v>17</v>
      </c>
      <c r="H99" s="3" t="s">
        <v>17</v>
      </c>
      <c r="I99" s="3" t="s">
        <v>17</v>
      </c>
      <c r="J99" s="3" t="s">
        <v>17</v>
      </c>
      <c r="K99" s="3" t="s">
        <v>17</v>
      </c>
      <c r="L99" s="3" t="s">
        <v>17</v>
      </c>
      <c r="M99" s="3" t="s">
        <v>17</v>
      </c>
      <c r="N99" s="3" t="s">
        <v>17</v>
      </c>
      <c r="O99" s="2" t="s">
        <v>16</v>
      </c>
    </row>
    <row r="100" spans="2:15" ht="14" x14ac:dyDescent="0.15">
      <c r="B100" s="40" t="s">
        <v>22</v>
      </c>
      <c r="C100" s="5" t="s">
        <v>17</v>
      </c>
      <c r="D100" s="5" t="s">
        <v>17</v>
      </c>
      <c r="E100" s="5" t="s">
        <v>17</v>
      </c>
      <c r="F100" s="5" t="s">
        <v>17</v>
      </c>
      <c r="G100" s="5" t="s">
        <v>17</v>
      </c>
      <c r="H100" s="5" t="s">
        <v>17</v>
      </c>
      <c r="I100" s="5" t="s">
        <v>17</v>
      </c>
      <c r="J100" s="5" t="s">
        <v>17</v>
      </c>
      <c r="K100" s="5" t="s">
        <v>17</v>
      </c>
      <c r="L100" s="5" t="s">
        <v>17</v>
      </c>
      <c r="M100" s="5" t="s">
        <v>17</v>
      </c>
      <c r="N100" s="5" t="s">
        <v>17</v>
      </c>
      <c r="O100" s="2" t="s">
        <v>20</v>
      </c>
    </row>
    <row r="101" spans="2:15" ht="24" x14ac:dyDescent="0.15">
      <c r="B101" s="41"/>
      <c r="C101" s="4" t="s">
        <v>17</v>
      </c>
      <c r="D101" s="4" t="s">
        <v>17</v>
      </c>
      <c r="E101" s="4" t="s">
        <v>17</v>
      </c>
      <c r="F101" s="4" t="s">
        <v>17</v>
      </c>
      <c r="G101" s="4" t="s">
        <v>17</v>
      </c>
      <c r="H101" s="4" t="s">
        <v>17</v>
      </c>
      <c r="I101" s="4" t="s">
        <v>17</v>
      </c>
      <c r="J101" s="4" t="s">
        <v>17</v>
      </c>
      <c r="K101" s="4" t="s">
        <v>17</v>
      </c>
      <c r="L101" s="4" t="s">
        <v>17</v>
      </c>
      <c r="M101" s="4" t="s">
        <v>17</v>
      </c>
      <c r="N101" s="4" t="s">
        <v>17</v>
      </c>
      <c r="O101" s="2" t="s">
        <v>19</v>
      </c>
    </row>
    <row r="102" spans="2:15" ht="24" x14ac:dyDescent="0.15">
      <c r="B102" s="41"/>
      <c r="C102" s="4" t="s">
        <v>17</v>
      </c>
      <c r="D102" s="4" t="s">
        <v>17</v>
      </c>
      <c r="E102" s="4" t="s">
        <v>17</v>
      </c>
      <c r="F102" s="4" t="s">
        <v>17</v>
      </c>
      <c r="G102" s="4" t="s">
        <v>17</v>
      </c>
      <c r="H102" s="4" t="s">
        <v>17</v>
      </c>
      <c r="I102" s="4" t="s">
        <v>17</v>
      </c>
      <c r="J102" s="4" t="s">
        <v>17</v>
      </c>
      <c r="K102" s="4" t="s">
        <v>17</v>
      </c>
      <c r="L102" s="4" t="s">
        <v>17</v>
      </c>
      <c r="M102" s="4" t="s">
        <v>17</v>
      </c>
      <c r="N102" s="4" t="s">
        <v>17</v>
      </c>
      <c r="O102" s="2" t="s">
        <v>18</v>
      </c>
    </row>
    <row r="103" spans="2:15" ht="14" x14ac:dyDescent="0.15">
      <c r="B103" s="42"/>
      <c r="C103" s="3" t="s">
        <v>17</v>
      </c>
      <c r="D103" s="3" t="s">
        <v>17</v>
      </c>
      <c r="E103" s="3" t="s">
        <v>17</v>
      </c>
      <c r="F103" s="3" t="s">
        <v>17</v>
      </c>
      <c r="G103" s="3" t="s">
        <v>17</v>
      </c>
      <c r="H103" s="3" t="s">
        <v>17</v>
      </c>
      <c r="I103" s="3" t="s">
        <v>17</v>
      </c>
      <c r="J103" s="3" t="s">
        <v>17</v>
      </c>
      <c r="K103" s="3" t="s">
        <v>17</v>
      </c>
      <c r="L103" s="3" t="s">
        <v>17</v>
      </c>
      <c r="M103" s="3" t="s">
        <v>17</v>
      </c>
      <c r="N103" s="3" t="s">
        <v>17</v>
      </c>
      <c r="O103" s="2" t="s">
        <v>16</v>
      </c>
    </row>
    <row r="104" spans="2:15" ht="14" x14ac:dyDescent="0.15">
      <c r="B104" s="40" t="s">
        <v>21</v>
      </c>
      <c r="C104" s="5" t="s">
        <v>17</v>
      </c>
      <c r="D104" s="5" t="s">
        <v>17</v>
      </c>
      <c r="E104" s="5" t="s">
        <v>17</v>
      </c>
      <c r="F104" s="5" t="s">
        <v>17</v>
      </c>
      <c r="G104" s="5" t="s">
        <v>17</v>
      </c>
      <c r="H104" s="5" t="s">
        <v>17</v>
      </c>
      <c r="I104" s="5" t="s">
        <v>17</v>
      </c>
      <c r="J104" s="5" t="s">
        <v>17</v>
      </c>
      <c r="K104" s="5" t="s">
        <v>17</v>
      </c>
      <c r="L104" s="5" t="s">
        <v>17</v>
      </c>
      <c r="M104" s="5" t="s">
        <v>17</v>
      </c>
      <c r="N104" s="5" t="s">
        <v>17</v>
      </c>
      <c r="O104" s="2" t="s">
        <v>20</v>
      </c>
    </row>
    <row r="105" spans="2:15" ht="24" x14ac:dyDescent="0.15">
      <c r="B105" s="41"/>
      <c r="C105" s="4" t="s">
        <v>17</v>
      </c>
      <c r="D105" s="4" t="s">
        <v>17</v>
      </c>
      <c r="E105" s="4" t="s">
        <v>17</v>
      </c>
      <c r="F105" s="4" t="s">
        <v>17</v>
      </c>
      <c r="G105" s="4" t="s">
        <v>17</v>
      </c>
      <c r="H105" s="4" t="s">
        <v>17</v>
      </c>
      <c r="I105" s="4" t="s">
        <v>17</v>
      </c>
      <c r="J105" s="4" t="s">
        <v>17</v>
      </c>
      <c r="K105" s="4" t="s">
        <v>17</v>
      </c>
      <c r="L105" s="4" t="s">
        <v>17</v>
      </c>
      <c r="M105" s="4" t="s">
        <v>17</v>
      </c>
      <c r="N105" s="4" t="s">
        <v>17</v>
      </c>
      <c r="O105" s="2" t="s">
        <v>19</v>
      </c>
    </row>
    <row r="106" spans="2:15" ht="24" x14ac:dyDescent="0.15">
      <c r="B106" s="41"/>
      <c r="C106" s="4" t="s">
        <v>17</v>
      </c>
      <c r="D106" s="4" t="s">
        <v>17</v>
      </c>
      <c r="E106" s="4" t="s">
        <v>17</v>
      </c>
      <c r="F106" s="4" t="s">
        <v>17</v>
      </c>
      <c r="G106" s="4" t="s">
        <v>17</v>
      </c>
      <c r="H106" s="4" t="s">
        <v>17</v>
      </c>
      <c r="I106" s="4" t="s">
        <v>17</v>
      </c>
      <c r="J106" s="4" t="s">
        <v>17</v>
      </c>
      <c r="K106" s="4" t="s">
        <v>17</v>
      </c>
      <c r="L106" s="4" t="s">
        <v>17</v>
      </c>
      <c r="M106" s="4" t="s">
        <v>17</v>
      </c>
      <c r="N106" s="4" t="s">
        <v>17</v>
      </c>
      <c r="O106" s="2" t="s">
        <v>18</v>
      </c>
    </row>
    <row r="107" spans="2:15" ht="14" x14ac:dyDescent="0.15">
      <c r="B107" s="42"/>
      <c r="C107" s="3" t="s">
        <v>17</v>
      </c>
      <c r="D107" s="3" t="s">
        <v>17</v>
      </c>
      <c r="E107" s="3" t="s">
        <v>17</v>
      </c>
      <c r="F107" s="3" t="s">
        <v>17</v>
      </c>
      <c r="G107" s="3" t="s">
        <v>17</v>
      </c>
      <c r="H107" s="3" t="s">
        <v>17</v>
      </c>
      <c r="I107" s="3" t="s">
        <v>17</v>
      </c>
      <c r="J107" s="3" t="s">
        <v>17</v>
      </c>
      <c r="K107" s="3" t="s">
        <v>17</v>
      </c>
      <c r="L107" s="3" t="s">
        <v>17</v>
      </c>
      <c r="M107" s="3" t="s">
        <v>17</v>
      </c>
      <c r="N107" s="3" t="s">
        <v>17</v>
      </c>
      <c r="O107" s="2" t="s">
        <v>16</v>
      </c>
    </row>
  </sheetData>
  <mergeCells count="9">
    <mergeCell ref="AH25:AJ25"/>
    <mergeCell ref="B100:B103"/>
    <mergeCell ref="B104:B107"/>
    <mergeCell ref="B76:B79"/>
    <mergeCell ref="B80:B83"/>
    <mergeCell ref="B84:B87"/>
    <mergeCell ref="B88:B91"/>
    <mergeCell ref="B92:B95"/>
    <mergeCell ref="B96:B99"/>
  </mergeCells>
  <pageMargins left="0.78740157499999996" right="0.78740157499999996" top="0.984251969" bottom="0.984251969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A0DB2-F971-5242-9247-350879280918}">
  <dimension ref="A1:O14"/>
  <sheetViews>
    <sheetView tabSelected="1" workbookViewId="0">
      <selection activeCell="D3" sqref="D3"/>
    </sheetView>
  </sheetViews>
  <sheetFormatPr baseColWidth="10" defaultRowHeight="13" x14ac:dyDescent="0.15"/>
  <cols>
    <col min="1" max="1" width="26.6640625" style="1" bestFit="1" customWidth="1"/>
    <col min="2" max="2" width="10.83203125" style="1"/>
    <col min="3" max="3" width="17.6640625" style="1" bestFit="1" customWidth="1"/>
    <col min="4" max="13" width="10.83203125" style="1"/>
    <col min="14" max="14" width="20.6640625" style="1" bestFit="1" customWidth="1"/>
    <col min="15" max="16384" width="10.83203125" style="1"/>
  </cols>
  <sheetData>
    <row r="1" spans="1:15" x14ac:dyDescent="0.15">
      <c r="N1" s="1" t="s">
        <v>7</v>
      </c>
      <c r="O1" s="1">
        <v>10</v>
      </c>
    </row>
    <row r="2" spans="1:15" x14ac:dyDescent="0.15">
      <c r="C2" s="1" t="s">
        <v>173</v>
      </c>
      <c r="N2" s="1" t="s">
        <v>8</v>
      </c>
      <c r="O2" s="1">
        <v>2</v>
      </c>
    </row>
    <row r="3" spans="1:15" x14ac:dyDescent="0.15">
      <c r="B3" s="1" t="s">
        <v>182</v>
      </c>
      <c r="C3" s="1">
        <f>'VCPO_EziG1+2'!AC18</f>
        <v>73.151616144398886</v>
      </c>
      <c r="D3" s="1">
        <f>C3/100</f>
        <v>0.7315161614439889</v>
      </c>
      <c r="N3" s="1" t="s">
        <v>181</v>
      </c>
      <c r="O3" s="1">
        <v>14.9</v>
      </c>
    </row>
    <row r="4" spans="1:15" x14ac:dyDescent="0.15">
      <c r="B4" s="1" t="s">
        <v>180</v>
      </c>
      <c r="C4" s="1">
        <f>'VCPO_EziG1+2'!AF18</f>
        <v>72.256159784334656</v>
      </c>
      <c r="D4" s="1">
        <f>C4/100</f>
        <v>0.72256159784334661</v>
      </c>
      <c r="N4" s="1" t="s">
        <v>179</v>
      </c>
      <c r="O4" s="1">
        <f>(O3/(1000/O2))*1000</f>
        <v>29.8</v>
      </c>
    </row>
    <row r="5" spans="1:15" x14ac:dyDescent="0.15">
      <c r="B5" s="1" t="s">
        <v>175</v>
      </c>
      <c r="C5" s="1">
        <f>VCPO_EziG3!AI19</f>
        <v>62.722483381029718</v>
      </c>
      <c r="D5" s="1">
        <f>C5/100</f>
        <v>0.62722483381029714</v>
      </c>
      <c r="N5" s="1" t="s">
        <v>178</v>
      </c>
      <c r="O5" s="1">
        <f>O4/10</f>
        <v>2.98</v>
      </c>
    </row>
    <row r="12" spans="1:15" x14ac:dyDescent="0.15">
      <c r="A12" s="55" t="s">
        <v>177</v>
      </c>
      <c r="B12" s="1">
        <v>1</v>
      </c>
      <c r="C12" s="1">
        <f>D3*$O$5</f>
        <v>2.1799181611030871</v>
      </c>
      <c r="D12" s="1">
        <f>(C12/20)*1000</f>
        <v>108.99590805515436</v>
      </c>
    </row>
    <row r="13" spans="1:15" x14ac:dyDescent="0.15">
      <c r="A13" s="55"/>
      <c r="B13" s="1">
        <v>2</v>
      </c>
      <c r="C13" s="1">
        <f>D4*$O$5</f>
        <v>2.153233561573173</v>
      </c>
      <c r="D13" s="1">
        <f>(C13/20)*1000</f>
        <v>107.66167807865864</v>
      </c>
    </row>
    <row r="14" spans="1:15" x14ac:dyDescent="0.15">
      <c r="A14" s="55"/>
      <c r="B14" s="1">
        <v>3</v>
      </c>
      <c r="C14" s="1">
        <f>D5*$O$5</f>
        <v>1.8691300047546855</v>
      </c>
      <c r="D14" s="1">
        <f>(C14/20)*1000</f>
        <v>93.456500237734275</v>
      </c>
    </row>
  </sheetData>
  <mergeCells count="1">
    <mergeCell ref="A12:A14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Control_unimmobilized</vt:lpstr>
      <vt:lpstr>Epoxy_EpoxyButyl</vt:lpstr>
      <vt:lpstr>DVB_Amino</vt:lpstr>
      <vt:lpstr>Polystyrene_Octadecyl</vt:lpstr>
      <vt:lpstr>VCPO_binding efficiency</vt:lpstr>
      <vt:lpstr>VCPO_EziG_gunimmobilized</vt:lpstr>
      <vt:lpstr>VCPO_EziG1+2</vt:lpstr>
      <vt:lpstr>VCPO_EziG3</vt:lpstr>
      <vt:lpstr>VCPO_EziG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2020-03-03T14:40:36Z</dcterms:created>
  <dcterms:modified xsi:type="dcterms:W3CDTF">2023-08-07T09:14:58Z</dcterms:modified>
</cp:coreProperties>
</file>